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'projekt-dochody'!$6:$6</definedName>
  </definedNames>
  <calcPr fullCalcOnLoad="1"/>
</workbook>
</file>

<file path=xl/sharedStrings.xml><?xml version="1.0" encoding="utf-8"?>
<sst xmlns="http://schemas.openxmlformats.org/spreadsheetml/2006/main" count="196" uniqueCount="115">
  <si>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</si>
  <si>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</si>
  <si>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</si>
  <si>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</si>
  <si>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</si>
  <si>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</si>
  <si>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</si>
  <si>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</si>
  <si>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</si>
  <si>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</si>
  <si>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</si>
  <si>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</si>
  <si>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</si>
  <si>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</si>
  <si>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</si>
  <si>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</si>
  <si>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</si>
  <si>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</si>
  <si>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</si>
  <si>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</si>
  <si>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</si>
  <si>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</si>
  <si>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</si>
  <si>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</si>
  <si>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</si>
  <si>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</si>
  <si>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</si>
  <si>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</si>
  <si>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</si>
  <si>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</si>
  <si>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</si>
  <si>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</si>
  <si>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</si>
  <si>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</si>
  <si>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</si>
  <si>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</si>
  <si>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Ochrona zdrowia</t>
  </si>
  <si>
    <t>Ośrodki pomocy społecznej</t>
  </si>
  <si>
    <t>Usługi opiekuńcze i specjalistyczne usługi opiekuńcze</t>
  </si>
  <si>
    <t>dochody z najmu i dzierżawy składników majątkowych Skarbu Państwa , jednostek samorządu terytorialnego lub innych jednostek zaliczanych do sektora finansów publicznych oraz innych umów o podobnym charakterze</t>
  </si>
  <si>
    <t xml:space="preserve">Przedszkola 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</si>
  <si>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</si>
  <si>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</si>
  <si>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</si>
  <si>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</si>
  <si>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</si>
  <si>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</si>
  <si>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</si>
  <si>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</si>
  <si>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</si>
  <si>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</si>
  <si>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</si>
  <si>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</si>
  <si>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</si>
  <si>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</si>
  <si>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</si>
  <si>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</si>
  <si>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</si>
  <si>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</si>
  <si>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</si>
  <si>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</si>
  <si>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</si>
  <si>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</si>
  <si>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</si>
  <si>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</si>
  <si>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</si>
  <si>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2030</t>
  </si>
  <si>
    <t>Dywidendy</t>
  </si>
  <si>
    <t>0740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</si>
  <si>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</si>
  <si>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</si>
  <si>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</si>
  <si>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</si>
  <si>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TRANSPORT  I ŁĄCZNOŚĆ</t>
  </si>
  <si>
    <t>Drogi publiczne gminne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</si>
  <si>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</si>
  <si>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</si>
  <si>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</si>
  <si>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</si>
  <si>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</si>
  <si>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</si>
  <si>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</si>
  <si>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</si>
  <si>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</si>
  <si>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Infrastruktura wodociągowa i sanitacyjna wsi</t>
  </si>
  <si>
    <t>wpływy z opłat za wydawanie zezwoleń na sprzedaż alkoholu</t>
  </si>
  <si>
    <t>Dochody ogółem</t>
  </si>
  <si>
    <t>0690</t>
  </si>
  <si>
    <t>EDUKACYJNA OPIEKA WYCHOWAWCZA</t>
  </si>
  <si>
    <t>Pomoc materialna dla uczniów</t>
  </si>
  <si>
    <t>GOSPODARKA KOMUNALNA I OCHRONA ŚRODOWISKA</t>
  </si>
  <si>
    <t>Oczyszczanie miast i wsi</t>
  </si>
  <si>
    <t>Sprawozdanie</t>
  </si>
  <si>
    <t>Z WYKONANIA PLANU DOCHODÓW BUDŻETU GMINY</t>
  </si>
  <si>
    <t>Plan</t>
  </si>
  <si>
    <t>Wykonanie</t>
  </si>
  <si>
    <t>%</t>
  </si>
  <si>
    <t>wpływ z różnych opłat</t>
  </si>
  <si>
    <t>za I półrocze 2008 roku</t>
  </si>
  <si>
    <t>6300</t>
  </si>
  <si>
    <t>0770</t>
  </si>
  <si>
    <t xml:space="preserve">wpłaty z tytułu odpłatnego nabycia prawa własności oraz prawa użytkowania wieczystego nieruchomości </t>
  </si>
  <si>
    <t>0570</t>
  </si>
  <si>
    <t>grzywny, mandaty i inne kary pieniężne od osób fizycznych</t>
  </si>
  <si>
    <t>wpływy z różnych opłat</t>
  </si>
  <si>
    <t>6260</t>
  </si>
  <si>
    <t>dotacje otrzymane z funduszy celowych na finansowanie lub dofinansowanie kosztów realizacji inwestycji i zakupów inwestycyjnych jednostek sektora finansów publicznych</t>
  </si>
  <si>
    <t xml:space="preserve">Zadania w zakresie kultury fizycznej i sportu </t>
  </si>
  <si>
    <t xml:space="preserve">KULTURA FIZYCZNA I SPORT </t>
  </si>
  <si>
    <t>wpływy z tytułu pomocy finansowej udzielanej między jednostkami samorządu terytorialnego na dofinansowanie własnych zadań inwestycyjnych i zakupów inwestycyjnych</t>
  </si>
  <si>
    <t xml:space="preserve">Świadczenia rodzinne, zaliczka alimentacyjna oraz składki na ubezpieczenia emerytalne i rentowe z ubezpieczenia społecznego </t>
  </si>
  <si>
    <t>wpływy z dywidend</t>
  </si>
  <si>
    <t>Wójt</t>
  </si>
  <si>
    <t xml:space="preserve">Czesław Marian Zalewski </t>
  </si>
  <si>
    <t>Zał. Nr 1 do Zarządzenia Nr 158/08 Wójta Gminy Sterdyń z dn. 07.08.08r.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</si>
</sst>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  <numFmt numFmtId="171" formatCode="#,##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169" fontId="10" fillId="0" borderId="1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4" fontId="10" fillId="0" borderId="1" xfId="0" applyNumberFormat="1" applyFont="1" applyFill="1" applyBorder="1" applyAlignment="1" applyProtection="1">
      <alignment vertical="top" wrapText="1"/>
      <protection/>
    </xf>
    <xf numFmtId="4" fontId="4" fillId="0" borderId="1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top" wrapText="1"/>
      <protection/>
    </xf>
    <xf numFmtId="168" fontId="11" fillId="0" borderId="1" xfId="0" applyNumberFormat="1" applyFont="1" applyFill="1" applyBorder="1" applyAlignment="1" applyProtection="1">
      <alignment horizontal="center" vertical="top" wrapText="1"/>
      <protection/>
    </xf>
    <xf numFmtId="169" fontId="12" fillId="0" borderId="1" xfId="0" applyNumberFormat="1" applyFont="1" applyFill="1" applyBorder="1" applyAlignment="1" applyProtection="1">
      <alignment vertical="top" wrapText="1"/>
      <protection/>
    </xf>
    <xf numFmtId="170" fontId="11" fillId="0" borderId="1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vertical="top" wrapText="1"/>
      <protection/>
    </xf>
    <xf numFmtId="168" fontId="4" fillId="0" borderId="1" xfId="0" applyNumberFormat="1" applyFont="1" applyFill="1" applyBorder="1" applyAlignment="1" applyProtection="1">
      <alignment horizontal="center" vertical="top"/>
      <protection/>
    </xf>
    <xf numFmtId="168" fontId="10" fillId="0" borderId="1" xfId="0" applyNumberFormat="1" applyFont="1" applyFill="1" applyBorder="1" applyAlignment="1" applyProtection="1">
      <alignment vertical="top" wrapText="1"/>
      <protection/>
    </xf>
    <xf numFmtId="169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169" fontId="10" fillId="0" borderId="1" xfId="0" applyNumberFormat="1" applyFont="1" applyFill="1" applyBorder="1" applyAlignment="1" applyProtection="1">
      <alignment vertical="top" wrapText="1"/>
      <protection/>
    </xf>
    <xf numFmtId="169" fontId="11" fillId="0" borderId="1" xfId="0" applyNumberFormat="1" applyFont="1" applyFill="1" applyBorder="1" applyAlignment="1" applyProtection="1">
      <alignment vertical="top" wrapText="1"/>
      <protection/>
    </xf>
    <xf numFmtId="49" fontId="11" fillId="0" borderId="1" xfId="0" applyNumberFormat="1" applyFont="1" applyFill="1" applyBorder="1" applyAlignment="1" applyProtection="1">
      <alignment vertical="top" wrapText="1"/>
      <protection/>
    </xf>
    <xf numFmtId="168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168" fontId="11" fillId="0" borderId="1" xfId="0" applyNumberFormat="1" applyFont="1" applyFill="1" applyBorder="1" applyAlignment="1" applyProtection="1">
      <alignment horizontal="center" vertical="top"/>
      <protection/>
    </xf>
    <xf numFmtId="169" fontId="11" fillId="0" borderId="1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vertical="top"/>
      <protection/>
    </xf>
    <xf numFmtId="4" fontId="4" fillId="0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Fill="1" applyBorder="1" applyAlignment="1" applyProtection="1">
      <alignment vertical="top"/>
      <protection/>
    </xf>
    <xf numFmtId="4" fontId="10" fillId="0" borderId="1" xfId="0" applyNumberFormat="1" applyFont="1" applyFill="1" applyBorder="1" applyAlignment="1" applyProtection="1">
      <alignment vertical="top"/>
      <protection/>
    </xf>
    <xf numFmtId="168" fontId="10" fillId="0" borderId="1" xfId="0" applyNumberFormat="1" applyFont="1" applyFill="1" applyBorder="1" applyAlignment="1" applyProtection="1">
      <alignment vertical="top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68" fontId="4" fillId="0" borderId="5" xfId="0" applyNumberFormat="1" applyFont="1" applyFill="1" applyBorder="1" applyAlignment="1" applyProtection="1">
      <alignment horizontal="center" vertical="top"/>
      <protection/>
    </xf>
    <xf numFmtId="169" fontId="4" fillId="0" borderId="5" xfId="0" applyNumberFormat="1" applyFont="1" applyFill="1" applyBorder="1" applyAlignment="1" applyProtection="1">
      <alignment vertical="top"/>
      <protection/>
    </xf>
    <xf numFmtId="4" fontId="4" fillId="0" borderId="5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top" wrapText="1"/>
      <protection/>
    </xf>
    <xf numFmtId="4" fontId="4" fillId="0" borderId="1" xfId="0" applyNumberFormat="1" applyFont="1" applyFill="1" applyBorder="1" applyAlignment="1" applyProtection="1">
      <alignment vertical="top" wrapText="1"/>
      <protection/>
    </xf>
    <xf numFmtId="4" fontId="10" fillId="0" borderId="1" xfId="0" applyNumberFormat="1" applyFont="1" applyFill="1" applyBorder="1" applyAlignment="1" applyProtection="1">
      <alignment vertical="top" wrapText="1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171" fontId="11" fillId="0" borderId="1" xfId="0" applyNumberFormat="1" applyFont="1" applyFill="1" applyBorder="1" applyAlignment="1" applyProtection="1">
      <alignment vertical="top" wrapText="1"/>
      <protection/>
    </xf>
    <xf numFmtId="171" fontId="10" fillId="0" borderId="1" xfId="0" applyNumberFormat="1" applyFont="1" applyFill="1" applyBorder="1" applyAlignment="1" applyProtection="1">
      <alignment vertical="top" wrapText="1"/>
      <protection/>
    </xf>
    <xf numFmtId="171" fontId="11" fillId="0" borderId="1" xfId="0" applyNumberFormat="1" applyFont="1" applyFill="1" applyBorder="1" applyAlignment="1" applyProtection="1">
      <alignment vertical="top" wrapText="1"/>
      <protection/>
    </xf>
    <xf numFmtId="169" fontId="1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168" fontId="11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vertical="top" wrapText="1"/>
      <protection/>
    </xf>
    <xf numFmtId="168" fontId="6" fillId="0" borderId="6" xfId="0" applyNumberFormat="1" applyFont="1" applyFill="1" applyBorder="1" applyAlignment="1" applyProtection="1">
      <alignment vertical="top"/>
      <protection/>
    </xf>
    <xf numFmtId="169" fontId="6" fillId="0" borderId="6" xfId="0" applyNumberFormat="1" applyFont="1" applyFill="1" applyBorder="1" applyAlignment="1" applyProtection="1">
      <alignment vertical="top"/>
      <protection/>
    </xf>
    <xf numFmtId="168" fontId="6" fillId="0" borderId="6" xfId="0" applyNumberFormat="1" applyFont="1" applyFill="1" applyBorder="1" applyAlignment="1" applyProtection="1">
      <alignment vertical="top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4" fontId="10" fillId="0" borderId="6" xfId="0" applyNumberFormat="1" applyFont="1" applyFill="1" applyBorder="1" applyAlignment="1" applyProtection="1">
      <alignment vertical="center" wrapText="1"/>
      <protection/>
    </xf>
    <xf numFmtId="171" fontId="10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85">
      <selection activeCell="K4" sqref="K4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3.57421875" style="1" customWidth="1"/>
    <col min="6" max="6" width="13.00390625" style="1" customWidth="1"/>
    <col min="7" max="7" width="6.28125" style="1" customWidth="1"/>
    <col min="8" max="16384" width="10.00390625" style="1" customWidth="1"/>
  </cols>
  <sheetData>
    <row r="1" spans="1:7" ht="49.5" customHeight="1">
      <c r="A1" s="3"/>
      <c r="E1" s="6"/>
      <c r="F1" s="67" t="s">
        <v>114</v>
      </c>
      <c r="G1" s="68"/>
    </row>
    <row r="2" spans="1:4" ht="23.25">
      <c r="A2" s="2"/>
      <c r="D2" s="43" t="s">
        <v>92</v>
      </c>
    </row>
    <row r="3" spans="1:4" ht="33">
      <c r="A3" s="2"/>
      <c r="D3" s="47" t="s">
        <v>93</v>
      </c>
    </row>
    <row r="4" spans="1:4" ht="23.25">
      <c r="A4" s="2"/>
      <c r="D4" s="47" t="s">
        <v>98</v>
      </c>
    </row>
    <row r="5" ht="13.5" thickBot="1">
      <c r="E5" s="42"/>
    </row>
    <row r="6" spans="1:7" ht="30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1" t="s">
        <v>94</v>
      </c>
      <c r="F6" s="41" t="s">
        <v>95</v>
      </c>
      <c r="G6" s="41" t="s">
        <v>96</v>
      </c>
    </row>
    <row r="7" spans="1:7" ht="12.75">
      <c r="A7" s="14">
        <v>10</v>
      </c>
      <c r="B7" s="15"/>
      <c r="C7" s="16"/>
      <c r="D7" s="17" t="s">
        <v>4</v>
      </c>
      <c r="E7" s="18">
        <f>SUM(E11,E8)</f>
        <v>349154</v>
      </c>
      <c r="F7" s="18">
        <f>SUM(F11,F8)</f>
        <v>209804.93</v>
      </c>
      <c r="G7" s="53">
        <f>SUM(F7/E7*100)</f>
        <v>60.08951064573226</v>
      </c>
    </row>
    <row r="8" spans="1:7" ht="12.75">
      <c r="A8" s="19"/>
      <c r="B8" s="9">
        <v>1010</v>
      </c>
      <c r="C8" s="20"/>
      <c r="D8" s="8" t="s">
        <v>84</v>
      </c>
      <c r="E8" s="11">
        <f>SUM(E9:E10)</f>
        <v>190000</v>
      </c>
      <c r="F8" s="11">
        <v>1800</v>
      </c>
      <c r="G8" s="54">
        <f aca="true" t="shared" si="0" ref="G8:G72">SUM(F8/E8*100)</f>
        <v>0.9473684210526316</v>
      </c>
    </row>
    <row r="9" spans="1:7" ht="12.75">
      <c r="A9" s="19"/>
      <c r="B9" s="21"/>
      <c r="C9" s="13" t="s">
        <v>46</v>
      </c>
      <c r="D9" s="22" t="s">
        <v>5</v>
      </c>
      <c r="E9" s="12">
        <v>90000</v>
      </c>
      <c r="F9" s="12">
        <v>1800</v>
      </c>
      <c r="G9" s="48">
        <f t="shared" si="0"/>
        <v>2</v>
      </c>
    </row>
    <row r="10" spans="1:7" ht="51">
      <c r="A10" s="19"/>
      <c r="B10" s="21"/>
      <c r="C10" s="13" t="s">
        <v>99</v>
      </c>
      <c r="D10" s="22" t="s">
        <v>109</v>
      </c>
      <c r="E10" s="12">
        <v>100000</v>
      </c>
      <c r="F10" s="12">
        <v>0</v>
      </c>
      <c r="G10" s="48">
        <f t="shared" si="0"/>
        <v>0</v>
      </c>
    </row>
    <row r="11" spans="1:7" ht="12.75">
      <c r="A11" s="23"/>
      <c r="B11" s="24">
        <v>1095</v>
      </c>
      <c r="C11" s="10"/>
      <c r="D11" s="8" t="s">
        <v>6</v>
      </c>
      <c r="E11" s="11">
        <f>SUM(E12:E15)</f>
        <v>159154</v>
      </c>
      <c r="F11" s="11">
        <f>SUM(F12:F15)</f>
        <v>208004.93</v>
      </c>
      <c r="G11" s="54">
        <f t="shared" si="0"/>
        <v>130.69412644357038</v>
      </c>
    </row>
    <row r="12" spans="1:7" ht="63.75">
      <c r="A12" s="23"/>
      <c r="B12" s="22"/>
      <c r="C12" s="13" t="s">
        <v>47</v>
      </c>
      <c r="D12" s="22" t="s">
        <v>39</v>
      </c>
      <c r="E12" s="12">
        <v>2600</v>
      </c>
      <c r="F12" s="12">
        <v>3462.73</v>
      </c>
      <c r="G12" s="48">
        <f t="shared" si="0"/>
        <v>133.18192307692306</v>
      </c>
    </row>
    <row r="13" spans="1:7" ht="38.25">
      <c r="A13" s="23"/>
      <c r="B13" s="22"/>
      <c r="C13" s="13" t="s">
        <v>100</v>
      </c>
      <c r="D13" s="22" t="s">
        <v>101</v>
      </c>
      <c r="E13" s="12">
        <v>10000</v>
      </c>
      <c r="F13" s="12">
        <v>57985</v>
      </c>
      <c r="G13" s="48">
        <f t="shared" si="0"/>
        <v>579.85</v>
      </c>
    </row>
    <row r="14" spans="1:7" ht="12.75">
      <c r="A14" s="23"/>
      <c r="B14" s="22"/>
      <c r="C14" s="13" t="s">
        <v>50</v>
      </c>
      <c r="D14" s="22" t="s">
        <v>10</v>
      </c>
      <c r="E14" s="12">
        <v>0</v>
      </c>
      <c r="F14" s="12">
        <v>3.2</v>
      </c>
      <c r="G14" s="48">
        <v>0</v>
      </c>
    </row>
    <row r="15" spans="1:7" ht="51">
      <c r="A15" s="23"/>
      <c r="B15" s="22"/>
      <c r="C15" s="13" t="s">
        <v>51</v>
      </c>
      <c r="D15" s="22" t="s">
        <v>42</v>
      </c>
      <c r="E15" s="12">
        <v>146554</v>
      </c>
      <c r="F15" s="12">
        <v>146554</v>
      </c>
      <c r="G15" s="48">
        <f t="shared" si="0"/>
        <v>100</v>
      </c>
    </row>
    <row r="16" spans="1:7" ht="12.75">
      <c r="A16" s="14">
        <v>600</v>
      </c>
      <c r="B16" s="25"/>
      <c r="C16" s="26"/>
      <c r="D16" s="17" t="s">
        <v>73</v>
      </c>
      <c r="E16" s="18">
        <f>SUM(E17)</f>
        <v>297000</v>
      </c>
      <c r="F16" s="18">
        <f>SUM(F17)</f>
        <v>0</v>
      </c>
      <c r="G16" s="55">
        <f t="shared" si="0"/>
        <v>0</v>
      </c>
    </row>
    <row r="17" spans="1:7" ht="12.75">
      <c r="A17" s="27"/>
      <c r="B17" s="24">
        <v>60016</v>
      </c>
      <c r="C17" s="10"/>
      <c r="D17" s="8" t="s">
        <v>74</v>
      </c>
      <c r="E17" s="11">
        <f>SUM(E18:E18)</f>
        <v>297000</v>
      </c>
      <c r="F17" s="11">
        <f>SUM(F18:F18)</f>
        <v>0</v>
      </c>
      <c r="G17" s="54">
        <f t="shared" si="0"/>
        <v>0</v>
      </c>
    </row>
    <row r="18" spans="1:7" ht="51">
      <c r="A18" s="23"/>
      <c r="B18" s="28"/>
      <c r="C18" s="13" t="s">
        <v>99</v>
      </c>
      <c r="D18" s="22" t="s">
        <v>109</v>
      </c>
      <c r="E18" s="12">
        <v>297000</v>
      </c>
      <c r="F18" s="12">
        <v>0</v>
      </c>
      <c r="G18" s="48">
        <f t="shared" si="0"/>
        <v>0</v>
      </c>
    </row>
    <row r="19" spans="1:7" ht="12.75">
      <c r="A19" s="29">
        <v>700</v>
      </c>
      <c r="B19" s="30"/>
      <c r="C19" s="26"/>
      <c r="D19" s="17" t="s">
        <v>7</v>
      </c>
      <c r="E19" s="18">
        <f>SUM(E20)</f>
        <v>131911</v>
      </c>
      <c r="F19" s="18">
        <f>SUM(F20)</f>
        <v>73167.88</v>
      </c>
      <c r="G19" s="53">
        <f t="shared" si="0"/>
        <v>55.46761073754274</v>
      </c>
    </row>
    <row r="20" spans="1:7" ht="12.75">
      <c r="A20" s="19"/>
      <c r="B20" s="9">
        <v>70005</v>
      </c>
      <c r="C20" s="10"/>
      <c r="D20" s="8" t="s">
        <v>8</v>
      </c>
      <c r="E20" s="11">
        <f>SUM(E21:E25)</f>
        <v>131911</v>
      </c>
      <c r="F20" s="11">
        <f>SUM(F21:F25)</f>
        <v>73167.88</v>
      </c>
      <c r="G20" s="54">
        <f t="shared" si="0"/>
        <v>55.46761073754274</v>
      </c>
    </row>
    <row r="21" spans="1:7" ht="25.5">
      <c r="A21" s="19"/>
      <c r="B21" s="21"/>
      <c r="C21" s="13" t="s">
        <v>48</v>
      </c>
      <c r="D21" s="22" t="s">
        <v>9</v>
      </c>
      <c r="E21" s="12">
        <v>1711</v>
      </c>
      <c r="F21" s="12">
        <v>1468.01</v>
      </c>
      <c r="G21" s="48">
        <f t="shared" si="0"/>
        <v>85.79836353009935</v>
      </c>
    </row>
    <row r="22" spans="1:7" ht="25.5">
      <c r="A22" s="19"/>
      <c r="B22" s="21"/>
      <c r="C22" s="13" t="s">
        <v>102</v>
      </c>
      <c r="D22" s="22" t="s">
        <v>103</v>
      </c>
      <c r="E22" s="12">
        <v>0</v>
      </c>
      <c r="F22" s="12">
        <v>0</v>
      </c>
      <c r="G22" s="48">
        <v>0</v>
      </c>
    </row>
    <row r="23" spans="1:7" ht="63.75">
      <c r="A23" s="19"/>
      <c r="B23" s="21"/>
      <c r="C23" s="13" t="s">
        <v>47</v>
      </c>
      <c r="D23" s="22" t="s">
        <v>39</v>
      </c>
      <c r="E23" s="12">
        <v>90000</v>
      </c>
      <c r="F23" s="12">
        <v>56272.21</v>
      </c>
      <c r="G23" s="48">
        <f t="shared" si="0"/>
        <v>62.52467777777778</v>
      </c>
    </row>
    <row r="24" spans="1:7" ht="38.25">
      <c r="A24" s="19"/>
      <c r="B24" s="21"/>
      <c r="C24" s="13" t="s">
        <v>100</v>
      </c>
      <c r="D24" s="22" t="s">
        <v>101</v>
      </c>
      <c r="E24" s="12">
        <v>40000</v>
      </c>
      <c r="F24" s="12">
        <v>15400</v>
      </c>
      <c r="G24" s="48">
        <f t="shared" si="0"/>
        <v>38.5</v>
      </c>
    </row>
    <row r="25" spans="1:7" ht="12.75">
      <c r="A25" s="19"/>
      <c r="B25" s="21"/>
      <c r="C25" s="31" t="s">
        <v>50</v>
      </c>
      <c r="D25" s="28" t="s">
        <v>10</v>
      </c>
      <c r="E25" s="12">
        <v>200</v>
      </c>
      <c r="F25" s="12">
        <v>27.66</v>
      </c>
      <c r="G25" s="48">
        <f t="shared" si="0"/>
        <v>13.83</v>
      </c>
    </row>
    <row r="26" spans="1:7" ht="12.75">
      <c r="A26" s="29">
        <v>750</v>
      </c>
      <c r="B26" s="30"/>
      <c r="C26" s="26"/>
      <c r="D26" s="17" t="s">
        <v>11</v>
      </c>
      <c r="E26" s="18">
        <f>SUM(E27,E30,E33)</f>
        <v>67518</v>
      </c>
      <c r="F26" s="18">
        <f>SUM(F27,F30,F33)</f>
        <v>34045.07</v>
      </c>
      <c r="G26" s="55">
        <f t="shared" si="0"/>
        <v>50.42369442222815</v>
      </c>
    </row>
    <row r="27" spans="1:7" ht="12.75">
      <c r="A27" s="19"/>
      <c r="B27" s="9">
        <v>75011</v>
      </c>
      <c r="C27" s="10"/>
      <c r="D27" s="8" t="s">
        <v>12</v>
      </c>
      <c r="E27" s="11">
        <f>SUM(E28:E29)</f>
        <v>60218</v>
      </c>
      <c r="F27" s="11">
        <f>SUM(F28:F29)</f>
        <v>32474.5</v>
      </c>
      <c r="G27" s="54">
        <f t="shared" si="0"/>
        <v>53.92822744030025</v>
      </c>
    </row>
    <row r="28" spans="1:7" ht="51">
      <c r="A28" s="19"/>
      <c r="B28" s="21"/>
      <c r="C28" s="13" t="s">
        <v>51</v>
      </c>
      <c r="D28" s="22" t="s">
        <v>42</v>
      </c>
      <c r="E28" s="12">
        <v>60035</v>
      </c>
      <c r="F28" s="12">
        <v>32326</v>
      </c>
      <c r="G28" s="48">
        <f t="shared" si="0"/>
        <v>53.84525693345549</v>
      </c>
    </row>
    <row r="29" spans="1:7" ht="51">
      <c r="A29" s="19"/>
      <c r="B29" s="21"/>
      <c r="C29" s="13" t="s">
        <v>69</v>
      </c>
      <c r="D29" s="22" t="s">
        <v>70</v>
      </c>
      <c r="E29" s="12">
        <v>183</v>
      </c>
      <c r="F29" s="12">
        <v>148.5</v>
      </c>
      <c r="G29" s="48">
        <f t="shared" si="0"/>
        <v>81.14754098360656</v>
      </c>
    </row>
    <row r="30" spans="1:7" ht="25.5">
      <c r="A30" s="19"/>
      <c r="B30" s="9">
        <v>75023</v>
      </c>
      <c r="C30" s="10"/>
      <c r="D30" s="8" t="s">
        <v>43</v>
      </c>
      <c r="E30" s="11">
        <f>SUM(E31:E32)</f>
        <v>3300</v>
      </c>
      <c r="F30" s="11">
        <f>SUM(F31:F32)</f>
        <v>1231.0800000000002</v>
      </c>
      <c r="G30" s="54">
        <f t="shared" si="0"/>
        <v>37.30545454545455</v>
      </c>
    </row>
    <row r="31" spans="1:7" ht="12.75">
      <c r="A31" s="19"/>
      <c r="B31" s="21"/>
      <c r="C31" s="13" t="s">
        <v>50</v>
      </c>
      <c r="D31" s="22" t="s">
        <v>10</v>
      </c>
      <c r="E31" s="12">
        <v>3000</v>
      </c>
      <c r="F31" s="12">
        <v>1076.41</v>
      </c>
      <c r="G31" s="48">
        <f t="shared" si="0"/>
        <v>35.88033333333334</v>
      </c>
    </row>
    <row r="32" spans="1:7" ht="12.75">
      <c r="A32" s="19"/>
      <c r="B32" s="21"/>
      <c r="C32" s="13" t="s">
        <v>46</v>
      </c>
      <c r="D32" s="22" t="s">
        <v>5</v>
      </c>
      <c r="E32" s="12">
        <v>300</v>
      </c>
      <c r="F32" s="12">
        <v>154.67</v>
      </c>
      <c r="G32" s="48">
        <f t="shared" si="0"/>
        <v>51.556666666666665</v>
      </c>
    </row>
    <row r="33" spans="1:7" ht="12.75">
      <c r="A33" s="19"/>
      <c r="B33" s="9">
        <v>75095</v>
      </c>
      <c r="C33" s="10"/>
      <c r="D33" s="8" t="s">
        <v>6</v>
      </c>
      <c r="E33" s="11">
        <v>4000</v>
      </c>
      <c r="F33" s="11">
        <v>339.49</v>
      </c>
      <c r="G33" s="54">
        <f t="shared" si="0"/>
        <v>8.48725</v>
      </c>
    </row>
    <row r="34" spans="1:7" ht="12.75">
      <c r="A34" s="19"/>
      <c r="B34" s="21"/>
      <c r="C34" s="13" t="s">
        <v>49</v>
      </c>
      <c r="D34" s="22" t="s">
        <v>13</v>
      </c>
      <c r="E34" s="12">
        <v>4000</v>
      </c>
      <c r="F34" s="12">
        <v>339.49</v>
      </c>
      <c r="G34" s="48">
        <f t="shared" si="0"/>
        <v>8.48725</v>
      </c>
    </row>
    <row r="35" spans="1:7" ht="38.25">
      <c r="A35" s="29">
        <v>751</v>
      </c>
      <c r="B35" s="30"/>
      <c r="C35" s="26"/>
      <c r="D35" s="17" t="s">
        <v>45</v>
      </c>
      <c r="E35" s="18">
        <v>724</v>
      </c>
      <c r="F35" s="18">
        <v>375</v>
      </c>
      <c r="G35" s="53">
        <f t="shared" si="0"/>
        <v>51.79558011049724</v>
      </c>
    </row>
    <row r="36" spans="1:7" ht="25.5">
      <c r="A36" s="19"/>
      <c r="B36" s="9">
        <v>75101</v>
      </c>
      <c r="C36" s="10"/>
      <c r="D36" s="8" t="s">
        <v>14</v>
      </c>
      <c r="E36" s="11">
        <v>724</v>
      </c>
      <c r="F36" s="11">
        <v>375</v>
      </c>
      <c r="G36" s="54">
        <f t="shared" si="0"/>
        <v>51.79558011049724</v>
      </c>
    </row>
    <row r="37" spans="1:7" ht="51">
      <c r="A37" s="19"/>
      <c r="B37" s="21"/>
      <c r="C37" s="13" t="s">
        <v>51</v>
      </c>
      <c r="D37" s="22" t="s">
        <v>42</v>
      </c>
      <c r="E37" s="12">
        <v>724</v>
      </c>
      <c r="F37" s="12">
        <v>375</v>
      </c>
      <c r="G37" s="48">
        <f t="shared" si="0"/>
        <v>51.79558011049724</v>
      </c>
    </row>
    <row r="38" spans="1:7" ht="25.5">
      <c r="A38" s="29">
        <v>754</v>
      </c>
      <c r="B38" s="30"/>
      <c r="C38" s="26"/>
      <c r="D38" s="17" t="s">
        <v>15</v>
      </c>
      <c r="E38" s="18">
        <v>500</v>
      </c>
      <c r="F38" s="18">
        <v>500</v>
      </c>
      <c r="G38" s="55">
        <f t="shared" si="0"/>
        <v>100</v>
      </c>
    </row>
    <row r="39" spans="1:7" ht="12.75">
      <c r="A39" s="19"/>
      <c r="B39" s="9">
        <v>75414</v>
      </c>
      <c r="C39" s="10"/>
      <c r="D39" s="8" t="s">
        <v>16</v>
      </c>
      <c r="E39" s="11">
        <v>500</v>
      </c>
      <c r="F39" s="11">
        <v>500</v>
      </c>
      <c r="G39" s="54">
        <f t="shared" si="0"/>
        <v>100</v>
      </c>
    </row>
    <row r="40" spans="1:7" ht="51">
      <c r="A40" s="19"/>
      <c r="B40" s="21"/>
      <c r="C40" s="13" t="s">
        <v>51</v>
      </c>
      <c r="D40" s="22" t="s">
        <v>42</v>
      </c>
      <c r="E40" s="12">
        <v>500</v>
      </c>
      <c r="F40" s="12">
        <v>500</v>
      </c>
      <c r="G40" s="48">
        <f t="shared" si="0"/>
        <v>100</v>
      </c>
    </row>
    <row r="41" spans="1:7" ht="63.75">
      <c r="A41" s="29">
        <v>756</v>
      </c>
      <c r="B41" s="30"/>
      <c r="C41" s="26"/>
      <c r="D41" s="17" t="s">
        <v>44</v>
      </c>
      <c r="E41" s="18">
        <f>SUM(E42,E45,E53,E63,E67,E70)</f>
        <v>2196472</v>
      </c>
      <c r="F41" s="18">
        <f>SUM(F42,F45,F53,F63,F67,F70)</f>
        <v>1159787.38</v>
      </c>
      <c r="G41" s="53">
        <f t="shared" si="0"/>
        <v>52.8022838442739</v>
      </c>
    </row>
    <row r="42" spans="1:7" ht="25.5">
      <c r="A42" s="19"/>
      <c r="B42" s="9">
        <v>75601</v>
      </c>
      <c r="C42" s="10"/>
      <c r="D42" s="8" t="s">
        <v>17</v>
      </c>
      <c r="E42" s="11">
        <f>SUM(E43:E44)</f>
        <v>26000</v>
      </c>
      <c r="F42" s="11">
        <f>SUM(F43:F44)</f>
        <v>17746.3</v>
      </c>
      <c r="G42" s="54">
        <f t="shared" si="0"/>
        <v>68.255</v>
      </c>
    </row>
    <row r="43" spans="1:7" ht="25.5">
      <c r="A43" s="19"/>
      <c r="B43" s="21"/>
      <c r="C43" s="13" t="s">
        <v>52</v>
      </c>
      <c r="D43" s="22" t="s">
        <v>18</v>
      </c>
      <c r="E43" s="12">
        <v>26000</v>
      </c>
      <c r="F43" s="12">
        <v>17732.95</v>
      </c>
      <c r="G43" s="48">
        <f t="shared" si="0"/>
        <v>68.20365384615384</v>
      </c>
    </row>
    <row r="44" spans="1:7" ht="25.5">
      <c r="A44" s="19"/>
      <c r="B44" s="21"/>
      <c r="C44" s="13" t="s">
        <v>53</v>
      </c>
      <c r="D44" s="22" t="s">
        <v>19</v>
      </c>
      <c r="E44" s="12">
        <v>0</v>
      </c>
      <c r="F44" s="12">
        <v>13.35</v>
      </c>
      <c r="G44" s="48">
        <v>0</v>
      </c>
    </row>
    <row r="45" spans="1:7" ht="51">
      <c r="A45" s="19"/>
      <c r="B45" s="9">
        <v>75615</v>
      </c>
      <c r="C45" s="10"/>
      <c r="D45" s="8" t="s">
        <v>80</v>
      </c>
      <c r="E45" s="11">
        <f>SUM(E46:E52)</f>
        <v>366250</v>
      </c>
      <c r="F45" s="11">
        <f>SUM(F46:F52)</f>
        <v>136761.49000000002</v>
      </c>
      <c r="G45" s="54">
        <f t="shared" si="0"/>
        <v>37.34102116040956</v>
      </c>
    </row>
    <row r="46" spans="1:7" ht="12.75">
      <c r="A46" s="19"/>
      <c r="B46" s="21"/>
      <c r="C46" s="13" t="s">
        <v>54</v>
      </c>
      <c r="D46" s="22" t="s">
        <v>20</v>
      </c>
      <c r="E46" s="12">
        <v>340000</v>
      </c>
      <c r="F46" s="12">
        <v>123968.89</v>
      </c>
      <c r="G46" s="48">
        <f t="shared" si="0"/>
        <v>36.46143823529412</v>
      </c>
    </row>
    <row r="47" spans="1:7" ht="12.75">
      <c r="A47" s="19"/>
      <c r="B47" s="21"/>
      <c r="C47" s="13" t="s">
        <v>55</v>
      </c>
      <c r="D47" s="22" t="s">
        <v>21</v>
      </c>
      <c r="E47" s="12">
        <v>3100</v>
      </c>
      <c r="F47" s="12">
        <v>1991</v>
      </c>
      <c r="G47" s="48">
        <f t="shared" si="0"/>
        <v>64.2258064516129</v>
      </c>
    </row>
    <row r="48" spans="1:7" ht="12.75">
      <c r="A48" s="19"/>
      <c r="B48" s="21"/>
      <c r="C48" s="13" t="s">
        <v>56</v>
      </c>
      <c r="D48" s="22" t="s">
        <v>22</v>
      </c>
      <c r="E48" s="12">
        <v>6350</v>
      </c>
      <c r="F48" s="12">
        <v>6087</v>
      </c>
      <c r="G48" s="48">
        <f t="shared" si="0"/>
        <v>95.85826771653542</v>
      </c>
    </row>
    <row r="49" spans="1:7" ht="12.75">
      <c r="A49" s="19"/>
      <c r="B49" s="21"/>
      <c r="C49" s="13" t="s">
        <v>57</v>
      </c>
      <c r="D49" s="22" t="s">
        <v>23</v>
      </c>
      <c r="E49" s="12">
        <v>1300</v>
      </c>
      <c r="F49" s="12">
        <v>690</v>
      </c>
      <c r="G49" s="48">
        <f t="shared" si="0"/>
        <v>53.07692307692308</v>
      </c>
    </row>
    <row r="50" spans="1:7" ht="12.75">
      <c r="A50" s="19"/>
      <c r="B50" s="21"/>
      <c r="C50" s="13" t="s">
        <v>59</v>
      </c>
      <c r="D50" s="22" t="s">
        <v>24</v>
      </c>
      <c r="E50" s="12">
        <v>15000</v>
      </c>
      <c r="F50" s="12">
        <v>3935</v>
      </c>
      <c r="G50" s="48">
        <f t="shared" si="0"/>
        <v>26.23333333333333</v>
      </c>
    </row>
    <row r="51" spans="1:7" ht="12.75">
      <c r="A51" s="19"/>
      <c r="B51" s="21"/>
      <c r="C51" s="13" t="s">
        <v>87</v>
      </c>
      <c r="D51" s="22" t="s">
        <v>104</v>
      </c>
      <c r="E51" s="12"/>
      <c r="F51" s="12">
        <v>17.6</v>
      </c>
      <c r="G51" s="48"/>
    </row>
    <row r="52" spans="1:7" ht="25.5">
      <c r="A52" s="19"/>
      <c r="B52" s="21"/>
      <c r="C52" s="13" t="s">
        <v>53</v>
      </c>
      <c r="D52" s="22" t="s">
        <v>19</v>
      </c>
      <c r="E52" s="12">
        <v>500</v>
      </c>
      <c r="F52" s="12">
        <v>72</v>
      </c>
      <c r="G52" s="48">
        <f t="shared" si="0"/>
        <v>14.399999999999999</v>
      </c>
    </row>
    <row r="53" spans="1:7" ht="51">
      <c r="A53" s="19"/>
      <c r="B53" s="9">
        <v>75616</v>
      </c>
      <c r="C53" s="13"/>
      <c r="D53" s="8" t="s">
        <v>71</v>
      </c>
      <c r="E53" s="11">
        <f>SUM(E54:E62)</f>
        <v>770000</v>
      </c>
      <c r="F53" s="11">
        <f>SUM(F54:F62)</f>
        <v>482665.19999999995</v>
      </c>
      <c r="G53" s="54">
        <f t="shared" si="0"/>
        <v>62.6837922077922</v>
      </c>
    </row>
    <row r="54" spans="1:7" ht="12.75">
      <c r="A54" s="19"/>
      <c r="B54" s="21"/>
      <c r="C54" s="13" t="s">
        <v>54</v>
      </c>
      <c r="D54" s="22" t="s">
        <v>20</v>
      </c>
      <c r="E54" s="12">
        <v>96000</v>
      </c>
      <c r="F54" s="12">
        <v>61336.59</v>
      </c>
      <c r="G54" s="48">
        <f t="shared" si="0"/>
        <v>63.892281249999996</v>
      </c>
    </row>
    <row r="55" spans="1:7" ht="12.75">
      <c r="A55" s="19"/>
      <c r="B55" s="21"/>
      <c r="C55" s="13" t="s">
        <v>55</v>
      </c>
      <c r="D55" s="22" t="s">
        <v>21</v>
      </c>
      <c r="E55" s="12">
        <v>515000</v>
      </c>
      <c r="F55" s="12">
        <v>328510.47</v>
      </c>
      <c r="G55" s="48">
        <f t="shared" si="0"/>
        <v>63.78844077669903</v>
      </c>
    </row>
    <row r="56" spans="1:7" ht="12.75">
      <c r="A56" s="19"/>
      <c r="B56" s="21"/>
      <c r="C56" s="13" t="s">
        <v>56</v>
      </c>
      <c r="D56" s="22" t="s">
        <v>22</v>
      </c>
      <c r="E56" s="12">
        <v>60000</v>
      </c>
      <c r="F56" s="12">
        <v>38869.56</v>
      </c>
      <c r="G56" s="48">
        <f t="shared" si="0"/>
        <v>64.7826</v>
      </c>
    </row>
    <row r="57" spans="1:7" ht="12.75">
      <c r="A57" s="19"/>
      <c r="B57" s="21"/>
      <c r="C57" s="13" t="s">
        <v>57</v>
      </c>
      <c r="D57" s="22" t="s">
        <v>23</v>
      </c>
      <c r="E57" s="12">
        <v>50000</v>
      </c>
      <c r="F57" s="12">
        <v>29432</v>
      </c>
      <c r="G57" s="48">
        <f t="shared" si="0"/>
        <v>58.864000000000004</v>
      </c>
    </row>
    <row r="58" spans="1:7" ht="12.75">
      <c r="A58" s="19"/>
      <c r="B58" s="21"/>
      <c r="C58" s="31" t="s">
        <v>75</v>
      </c>
      <c r="D58" s="28" t="s">
        <v>76</v>
      </c>
      <c r="E58" s="32">
        <v>1000</v>
      </c>
      <c r="F58" s="32">
        <v>0</v>
      </c>
      <c r="G58" s="48">
        <f t="shared" si="0"/>
        <v>0</v>
      </c>
    </row>
    <row r="59" spans="1:7" ht="12.75">
      <c r="A59" s="19"/>
      <c r="B59" s="21"/>
      <c r="C59" s="13" t="s">
        <v>58</v>
      </c>
      <c r="D59" s="22" t="s">
        <v>25</v>
      </c>
      <c r="E59" s="12">
        <v>16000</v>
      </c>
      <c r="F59" s="12">
        <v>6936</v>
      </c>
      <c r="G59" s="48">
        <f t="shared" si="0"/>
        <v>43.35</v>
      </c>
    </row>
    <row r="60" spans="1:7" ht="12.75">
      <c r="A60" s="19"/>
      <c r="B60" s="21"/>
      <c r="C60" s="13" t="s">
        <v>59</v>
      </c>
      <c r="D60" s="22" t="s">
        <v>24</v>
      </c>
      <c r="E60" s="12">
        <v>30000</v>
      </c>
      <c r="F60" s="12">
        <v>16110</v>
      </c>
      <c r="G60" s="48">
        <f t="shared" si="0"/>
        <v>53.7</v>
      </c>
    </row>
    <row r="61" spans="1:7" ht="12.75">
      <c r="A61" s="19"/>
      <c r="B61" s="21"/>
      <c r="C61" s="13" t="s">
        <v>87</v>
      </c>
      <c r="D61" s="22" t="s">
        <v>97</v>
      </c>
      <c r="E61" s="12"/>
      <c r="F61" s="12">
        <v>1064.8</v>
      </c>
      <c r="G61" s="48"/>
    </row>
    <row r="62" spans="1:7" ht="25.5">
      <c r="A62" s="19"/>
      <c r="B62" s="21"/>
      <c r="C62" s="13" t="s">
        <v>53</v>
      </c>
      <c r="D62" s="22" t="s">
        <v>19</v>
      </c>
      <c r="E62" s="12">
        <v>2000</v>
      </c>
      <c r="F62" s="12">
        <v>405.78</v>
      </c>
      <c r="G62" s="48">
        <f t="shared" si="0"/>
        <v>20.288999999999998</v>
      </c>
    </row>
    <row r="63" spans="1:7" ht="38.25">
      <c r="A63" s="19"/>
      <c r="B63" s="9">
        <v>75618</v>
      </c>
      <c r="C63" s="10"/>
      <c r="D63" s="33" t="s">
        <v>26</v>
      </c>
      <c r="E63" s="11">
        <f>SUM(E64:E66)</f>
        <v>76500</v>
      </c>
      <c r="F63" s="11">
        <f>SUM(F64:F66)</f>
        <v>48546.32</v>
      </c>
      <c r="G63" s="54">
        <f t="shared" si="0"/>
        <v>63.45924183006536</v>
      </c>
    </row>
    <row r="64" spans="1:7" ht="12.75">
      <c r="A64" s="19"/>
      <c r="B64" s="21"/>
      <c r="C64" s="13" t="s">
        <v>60</v>
      </c>
      <c r="D64" s="22" t="s">
        <v>27</v>
      </c>
      <c r="E64" s="12">
        <v>24000</v>
      </c>
      <c r="F64" s="12">
        <v>7340</v>
      </c>
      <c r="G64" s="48">
        <f t="shared" si="0"/>
        <v>30.583333333333336</v>
      </c>
    </row>
    <row r="65" spans="1:7" ht="25.5">
      <c r="A65" s="19"/>
      <c r="B65" s="21"/>
      <c r="C65" s="13" t="s">
        <v>61</v>
      </c>
      <c r="D65" s="22" t="s">
        <v>85</v>
      </c>
      <c r="E65" s="12">
        <v>50000</v>
      </c>
      <c r="F65" s="12">
        <v>39456.32</v>
      </c>
      <c r="G65" s="48">
        <f t="shared" si="0"/>
        <v>78.91264</v>
      </c>
    </row>
    <row r="66" spans="1:7" ht="38.25">
      <c r="A66" s="19"/>
      <c r="B66" s="21"/>
      <c r="C66" s="13" t="s">
        <v>77</v>
      </c>
      <c r="D66" s="22" t="s">
        <v>78</v>
      </c>
      <c r="E66" s="12">
        <v>2500</v>
      </c>
      <c r="F66" s="12">
        <v>1750</v>
      </c>
      <c r="G66" s="48">
        <f t="shared" si="0"/>
        <v>70</v>
      </c>
    </row>
    <row r="67" spans="1:7" ht="25.5">
      <c r="A67" s="19"/>
      <c r="B67" s="9">
        <v>75621</v>
      </c>
      <c r="C67" s="10"/>
      <c r="D67" s="8" t="s">
        <v>28</v>
      </c>
      <c r="E67" s="11">
        <f>SUM(E68:E69)</f>
        <v>927722</v>
      </c>
      <c r="F67" s="11">
        <f>SUM(F68:F69)</f>
        <v>432838.07</v>
      </c>
      <c r="G67" s="54">
        <f t="shared" si="0"/>
        <v>46.656010097852594</v>
      </c>
    </row>
    <row r="68" spans="1:7" ht="12.75">
      <c r="A68" s="19"/>
      <c r="B68" s="21"/>
      <c r="C68" s="13" t="s">
        <v>62</v>
      </c>
      <c r="D68" s="22" t="s">
        <v>29</v>
      </c>
      <c r="E68" s="12">
        <v>924722</v>
      </c>
      <c r="F68" s="12">
        <v>429731</v>
      </c>
      <c r="G68" s="48">
        <f t="shared" si="0"/>
        <v>46.471371936646904</v>
      </c>
    </row>
    <row r="69" spans="1:7" ht="12.75">
      <c r="A69" s="19"/>
      <c r="B69" s="21"/>
      <c r="C69" s="13" t="s">
        <v>63</v>
      </c>
      <c r="D69" s="22" t="s">
        <v>30</v>
      </c>
      <c r="E69" s="12">
        <v>3000</v>
      </c>
      <c r="F69" s="12">
        <v>3107.07</v>
      </c>
      <c r="G69" s="48">
        <f t="shared" si="0"/>
        <v>103.569</v>
      </c>
    </row>
    <row r="70" spans="1:7" ht="12.75">
      <c r="A70" s="19"/>
      <c r="B70" s="9">
        <v>75624</v>
      </c>
      <c r="C70" s="10"/>
      <c r="D70" s="8" t="s">
        <v>67</v>
      </c>
      <c r="E70" s="11">
        <v>30000</v>
      </c>
      <c r="F70" s="11">
        <v>41230</v>
      </c>
      <c r="G70" s="54">
        <f t="shared" si="0"/>
        <v>137.43333333333334</v>
      </c>
    </row>
    <row r="71" spans="1:7" ht="12.75">
      <c r="A71" s="19"/>
      <c r="B71" s="21"/>
      <c r="C71" s="13" t="s">
        <v>68</v>
      </c>
      <c r="D71" s="22" t="s">
        <v>111</v>
      </c>
      <c r="E71" s="12">
        <v>30000</v>
      </c>
      <c r="F71" s="12">
        <v>41230</v>
      </c>
      <c r="G71" s="48">
        <f t="shared" si="0"/>
        <v>137.43333333333334</v>
      </c>
    </row>
    <row r="72" spans="1:7" ht="12.75">
      <c r="A72" s="29">
        <v>758</v>
      </c>
      <c r="B72" s="9"/>
      <c r="C72" s="10"/>
      <c r="D72" s="17" t="s">
        <v>31</v>
      </c>
      <c r="E72" s="18">
        <f>E73+E75</f>
        <v>4880655</v>
      </c>
      <c r="F72" s="18">
        <f>F73+F75</f>
        <v>2779076</v>
      </c>
      <c r="G72" s="55">
        <f t="shared" si="0"/>
        <v>56.94063604167883</v>
      </c>
    </row>
    <row r="73" spans="1:7" ht="25.5">
      <c r="A73" s="19"/>
      <c r="B73" s="9">
        <v>75801</v>
      </c>
      <c r="C73" s="10"/>
      <c r="D73" s="8" t="s">
        <v>32</v>
      </c>
      <c r="E73" s="11">
        <f>SUM(E74)</f>
        <v>2902503</v>
      </c>
      <c r="F73" s="11">
        <f>SUM(F74)</f>
        <v>1790000</v>
      </c>
      <c r="G73" s="54">
        <f aca="true" t="shared" si="1" ref="G73:G120">SUM(F73/E73*100)</f>
        <v>61.670909556338096</v>
      </c>
    </row>
    <row r="74" spans="1:7" ht="12.75">
      <c r="A74" s="19"/>
      <c r="B74" s="21"/>
      <c r="C74" s="13" t="s">
        <v>64</v>
      </c>
      <c r="D74" s="22" t="s">
        <v>33</v>
      </c>
      <c r="E74" s="12">
        <v>2902503</v>
      </c>
      <c r="F74" s="12">
        <v>1790000</v>
      </c>
      <c r="G74" s="48">
        <f t="shared" si="1"/>
        <v>61.670909556338096</v>
      </c>
    </row>
    <row r="75" spans="1:7" ht="25.5">
      <c r="A75" s="19"/>
      <c r="B75" s="9">
        <v>75807</v>
      </c>
      <c r="C75" s="10"/>
      <c r="D75" s="8" t="s">
        <v>65</v>
      </c>
      <c r="E75" s="11">
        <f>SUM(E76)</f>
        <v>1978152</v>
      </c>
      <c r="F75" s="11">
        <f>SUM(F76)</f>
        <v>989076</v>
      </c>
      <c r="G75" s="54">
        <f t="shared" si="1"/>
        <v>50</v>
      </c>
    </row>
    <row r="76" spans="1:7" ht="12.75">
      <c r="A76" s="19"/>
      <c r="B76" s="21"/>
      <c r="C76" s="13" t="s">
        <v>64</v>
      </c>
      <c r="D76" s="22" t="s">
        <v>33</v>
      </c>
      <c r="E76" s="12">
        <v>1978152</v>
      </c>
      <c r="F76" s="12">
        <v>989076</v>
      </c>
      <c r="G76" s="48">
        <f t="shared" si="1"/>
        <v>50</v>
      </c>
    </row>
    <row r="77" spans="1:7" ht="12.75">
      <c r="A77" s="29">
        <v>801</v>
      </c>
      <c r="B77" s="30"/>
      <c r="C77" s="26"/>
      <c r="D77" s="17" t="s">
        <v>34</v>
      </c>
      <c r="E77" s="18">
        <f>E78+E84</f>
        <v>134350</v>
      </c>
      <c r="F77" s="18">
        <f>F78+F84</f>
        <v>39771.46</v>
      </c>
      <c r="G77" s="53">
        <f t="shared" si="1"/>
        <v>29.602873092668403</v>
      </c>
    </row>
    <row r="78" spans="1:7" ht="12.75">
      <c r="A78" s="19"/>
      <c r="B78" s="9">
        <v>80101</v>
      </c>
      <c r="C78" s="10"/>
      <c r="D78" s="8" t="s">
        <v>35</v>
      </c>
      <c r="E78" s="11">
        <f>SUM(E79:E83)</f>
        <v>91750</v>
      </c>
      <c r="F78" s="11">
        <f>SUM(F79:F82)</f>
        <v>15511.460000000001</v>
      </c>
      <c r="G78" s="54">
        <f t="shared" si="1"/>
        <v>16.906223433242506</v>
      </c>
    </row>
    <row r="79" spans="1:7" ht="63.75">
      <c r="A79" s="23"/>
      <c r="B79" s="28"/>
      <c r="C79" s="13" t="s">
        <v>47</v>
      </c>
      <c r="D79" s="22" t="s">
        <v>39</v>
      </c>
      <c r="E79" s="12">
        <v>24400</v>
      </c>
      <c r="F79" s="12">
        <v>15012.42</v>
      </c>
      <c r="G79" s="48">
        <f t="shared" si="1"/>
        <v>61.526311475409834</v>
      </c>
    </row>
    <row r="80" spans="1:7" ht="12.75">
      <c r="A80" s="23"/>
      <c r="B80" s="28"/>
      <c r="C80" s="31" t="s">
        <v>50</v>
      </c>
      <c r="D80" s="28" t="s">
        <v>10</v>
      </c>
      <c r="E80" s="32">
        <v>400</v>
      </c>
      <c r="F80" s="32">
        <v>151.04</v>
      </c>
      <c r="G80" s="48">
        <f t="shared" si="1"/>
        <v>37.76</v>
      </c>
    </row>
    <row r="81" spans="1:7" ht="12.75">
      <c r="A81" s="19"/>
      <c r="B81" s="21"/>
      <c r="C81" s="13" t="s">
        <v>46</v>
      </c>
      <c r="D81" s="22" t="s">
        <v>5</v>
      </c>
      <c r="E81" s="12">
        <v>500</v>
      </c>
      <c r="F81" s="12">
        <v>348</v>
      </c>
      <c r="G81" s="48">
        <f t="shared" si="1"/>
        <v>69.6</v>
      </c>
    </row>
    <row r="82" spans="1:7" ht="25.5">
      <c r="A82" s="19"/>
      <c r="B82" s="21"/>
      <c r="C82" s="13" t="s">
        <v>66</v>
      </c>
      <c r="D82" s="22" t="s">
        <v>82</v>
      </c>
      <c r="E82" s="12">
        <v>16450</v>
      </c>
      <c r="F82" s="12">
        <v>0</v>
      </c>
      <c r="G82" s="48">
        <f t="shared" si="1"/>
        <v>0</v>
      </c>
    </row>
    <row r="83" spans="1:7" ht="51">
      <c r="A83" s="19"/>
      <c r="B83" s="21"/>
      <c r="C83" s="13" t="s">
        <v>99</v>
      </c>
      <c r="D83" s="22" t="s">
        <v>109</v>
      </c>
      <c r="E83" s="12">
        <v>50000</v>
      </c>
      <c r="F83" s="12">
        <v>0</v>
      </c>
      <c r="G83" s="48">
        <f t="shared" si="1"/>
        <v>0</v>
      </c>
    </row>
    <row r="84" spans="1:7" ht="12.75">
      <c r="A84" s="23"/>
      <c r="B84" s="34">
        <v>80104</v>
      </c>
      <c r="C84" s="35"/>
      <c r="D84" s="34" t="s">
        <v>40</v>
      </c>
      <c r="E84" s="36">
        <f>SUM(E85)</f>
        <v>42600</v>
      </c>
      <c r="F84" s="36">
        <f>SUM(F85)</f>
        <v>24260</v>
      </c>
      <c r="G84" s="54">
        <f t="shared" si="1"/>
        <v>56.948356807511736</v>
      </c>
    </row>
    <row r="85" spans="1:7" ht="12.75">
      <c r="A85" s="23"/>
      <c r="B85" s="28"/>
      <c r="C85" s="13" t="s">
        <v>46</v>
      </c>
      <c r="D85" s="22" t="s">
        <v>5</v>
      </c>
      <c r="E85" s="12">
        <v>42600</v>
      </c>
      <c r="F85" s="12">
        <v>24260</v>
      </c>
      <c r="G85" s="48">
        <f t="shared" si="1"/>
        <v>56.948356807511736</v>
      </c>
    </row>
    <row r="86" spans="1:7" ht="12.75">
      <c r="A86" s="29">
        <v>851</v>
      </c>
      <c r="B86" s="30"/>
      <c r="C86" s="26"/>
      <c r="D86" s="17" t="s">
        <v>36</v>
      </c>
      <c r="E86" s="18">
        <v>26100</v>
      </c>
      <c r="F86" s="18">
        <v>4350</v>
      </c>
      <c r="G86" s="53">
        <f t="shared" si="1"/>
        <v>16.666666666666664</v>
      </c>
    </row>
    <row r="87" spans="1:7" ht="12.75">
      <c r="A87" s="23"/>
      <c r="B87" s="34">
        <v>85195</v>
      </c>
      <c r="C87" s="35"/>
      <c r="D87" s="34" t="s">
        <v>6</v>
      </c>
      <c r="E87" s="36">
        <v>26100</v>
      </c>
      <c r="F87" s="36">
        <v>4350</v>
      </c>
      <c r="G87" s="54">
        <f t="shared" si="1"/>
        <v>16.666666666666664</v>
      </c>
    </row>
    <row r="88" spans="1:7" ht="12.75">
      <c r="A88" s="19"/>
      <c r="B88" s="21"/>
      <c r="C88" s="13" t="s">
        <v>49</v>
      </c>
      <c r="D88" s="22" t="s">
        <v>13</v>
      </c>
      <c r="E88" s="12">
        <v>26100</v>
      </c>
      <c r="F88" s="12">
        <v>4350</v>
      </c>
      <c r="G88" s="48">
        <f t="shared" si="1"/>
        <v>16.666666666666664</v>
      </c>
    </row>
    <row r="89" spans="1:7" ht="12.75">
      <c r="A89" s="29">
        <v>852</v>
      </c>
      <c r="B89" s="30"/>
      <c r="C89" s="26"/>
      <c r="D89" s="17" t="s">
        <v>41</v>
      </c>
      <c r="E89" s="18">
        <f>SUM(E90,E95,E97,E100,E104,E106)</f>
        <v>1136834</v>
      </c>
      <c r="F89" s="18">
        <f>+F95+F97+F100+F104+F106+F90</f>
        <v>603937.07</v>
      </c>
      <c r="G89" s="53">
        <f t="shared" si="1"/>
        <v>53.12447287818626</v>
      </c>
    </row>
    <row r="90" spans="1:7" ht="51">
      <c r="A90" s="29"/>
      <c r="B90" s="9">
        <v>85212</v>
      </c>
      <c r="C90" s="26"/>
      <c r="D90" s="52" t="s">
        <v>110</v>
      </c>
      <c r="E90" s="11">
        <f>SUM(E91:E94)</f>
        <v>991194</v>
      </c>
      <c r="F90" s="11">
        <f>SUM(F91:F94)</f>
        <v>520308.72</v>
      </c>
      <c r="G90" s="54">
        <f t="shared" si="1"/>
        <v>52.49312647170987</v>
      </c>
    </row>
    <row r="91" spans="1:7" ht="12.75">
      <c r="A91" s="29"/>
      <c r="B91" s="9"/>
      <c r="C91" s="49" t="s">
        <v>50</v>
      </c>
      <c r="D91" s="28" t="s">
        <v>10</v>
      </c>
      <c r="E91" s="50">
        <v>176</v>
      </c>
      <c r="F91" s="50">
        <v>176.05</v>
      </c>
      <c r="G91" s="48">
        <f t="shared" si="1"/>
        <v>100.0284090909091</v>
      </c>
    </row>
    <row r="92" spans="1:7" ht="12.75">
      <c r="A92" s="29"/>
      <c r="B92" s="9"/>
      <c r="C92" s="49" t="s">
        <v>46</v>
      </c>
      <c r="D92" s="22" t="s">
        <v>5</v>
      </c>
      <c r="E92" s="50">
        <v>1018</v>
      </c>
      <c r="F92" s="50">
        <v>1018</v>
      </c>
      <c r="G92" s="48">
        <f t="shared" si="1"/>
        <v>100</v>
      </c>
    </row>
    <row r="93" spans="1:7" ht="51">
      <c r="A93" s="29"/>
      <c r="B93" s="9"/>
      <c r="C93" s="49" t="s">
        <v>51</v>
      </c>
      <c r="D93" s="22" t="s">
        <v>42</v>
      </c>
      <c r="E93" s="50">
        <v>990000</v>
      </c>
      <c r="F93" s="50">
        <v>517395</v>
      </c>
      <c r="G93" s="48">
        <f t="shared" si="1"/>
        <v>52.262121212121215</v>
      </c>
    </row>
    <row r="94" spans="1:7" ht="51">
      <c r="A94" s="29"/>
      <c r="B94" s="9"/>
      <c r="C94" s="49" t="s">
        <v>69</v>
      </c>
      <c r="D94" s="22" t="s">
        <v>70</v>
      </c>
      <c r="E94" s="50"/>
      <c r="F94" s="50">
        <v>1719.67</v>
      </c>
      <c r="G94" s="48">
        <v>0</v>
      </c>
    </row>
    <row r="95" spans="1:7" ht="51">
      <c r="A95" s="23"/>
      <c r="B95" s="8">
        <v>85213</v>
      </c>
      <c r="C95" s="10"/>
      <c r="D95" s="8" t="s">
        <v>72</v>
      </c>
      <c r="E95" s="11">
        <v>1000</v>
      </c>
      <c r="F95" s="51">
        <v>830</v>
      </c>
      <c r="G95" s="54">
        <f t="shared" si="1"/>
        <v>83</v>
      </c>
    </row>
    <row r="96" spans="1:7" ht="51">
      <c r="A96" s="23"/>
      <c r="B96" s="28"/>
      <c r="C96" s="13" t="s">
        <v>51</v>
      </c>
      <c r="D96" s="22" t="s">
        <v>42</v>
      </c>
      <c r="E96" s="12">
        <v>1000</v>
      </c>
      <c r="F96" s="12">
        <v>830</v>
      </c>
      <c r="G96" s="48">
        <f t="shared" si="1"/>
        <v>83</v>
      </c>
    </row>
    <row r="97" spans="1:7" ht="25.5">
      <c r="A97" s="19"/>
      <c r="B97" s="37">
        <v>85214</v>
      </c>
      <c r="C97" s="10"/>
      <c r="D97" s="38" t="s">
        <v>79</v>
      </c>
      <c r="E97" s="11">
        <f>SUM(E98:E99)</f>
        <v>20000</v>
      </c>
      <c r="F97" s="11">
        <f>SUM(F98:F99)</f>
        <v>10800</v>
      </c>
      <c r="G97" s="54">
        <f t="shared" si="1"/>
        <v>54</v>
      </c>
    </row>
    <row r="98" spans="1:7" ht="51">
      <c r="A98" s="19"/>
      <c r="B98" s="21"/>
      <c r="C98" s="13" t="s">
        <v>51</v>
      </c>
      <c r="D98" s="22" t="s">
        <v>42</v>
      </c>
      <c r="E98" s="12">
        <v>6000</v>
      </c>
      <c r="F98" s="12">
        <v>3000</v>
      </c>
      <c r="G98" s="48">
        <f t="shared" si="1"/>
        <v>50</v>
      </c>
    </row>
    <row r="99" spans="1:7" ht="25.5">
      <c r="A99" s="19"/>
      <c r="B99" s="21"/>
      <c r="C99" s="13" t="s">
        <v>66</v>
      </c>
      <c r="D99" s="22" t="s">
        <v>81</v>
      </c>
      <c r="E99" s="12">
        <v>14000</v>
      </c>
      <c r="F99" s="12">
        <v>7800</v>
      </c>
      <c r="G99" s="48">
        <f t="shared" si="1"/>
        <v>55.714285714285715</v>
      </c>
    </row>
    <row r="100" spans="1:7" ht="12.75">
      <c r="A100" s="19"/>
      <c r="B100" s="9">
        <v>85219</v>
      </c>
      <c r="C100" s="10"/>
      <c r="D100" s="8" t="s">
        <v>37</v>
      </c>
      <c r="E100" s="11">
        <f>SUM(E101:E103)</f>
        <v>105740</v>
      </c>
      <c r="F100" s="11">
        <f>SUM(F101:F103)</f>
        <v>58549.03</v>
      </c>
      <c r="G100" s="54">
        <f t="shared" si="1"/>
        <v>55.370749006998295</v>
      </c>
    </row>
    <row r="101" spans="1:7" ht="12.75">
      <c r="A101" s="23"/>
      <c r="B101" s="28"/>
      <c r="C101" s="31" t="s">
        <v>50</v>
      </c>
      <c r="D101" s="28" t="s">
        <v>10</v>
      </c>
      <c r="E101" s="32">
        <v>600</v>
      </c>
      <c r="F101" s="32">
        <v>235.03</v>
      </c>
      <c r="G101" s="48">
        <f t="shared" si="1"/>
        <v>39.17166666666667</v>
      </c>
    </row>
    <row r="102" spans="1:7" ht="12.75">
      <c r="A102" s="19"/>
      <c r="B102" s="21"/>
      <c r="C102" s="13" t="s">
        <v>46</v>
      </c>
      <c r="D102" s="22" t="s">
        <v>5</v>
      </c>
      <c r="E102" s="12">
        <v>40</v>
      </c>
      <c r="F102" s="12">
        <v>21</v>
      </c>
      <c r="G102" s="48">
        <f t="shared" si="1"/>
        <v>52.5</v>
      </c>
    </row>
    <row r="103" spans="1:7" ht="25.5">
      <c r="A103" s="19"/>
      <c r="B103" s="21"/>
      <c r="C103" s="13" t="s">
        <v>66</v>
      </c>
      <c r="D103" s="22" t="s">
        <v>82</v>
      </c>
      <c r="E103" s="12">
        <v>105100</v>
      </c>
      <c r="F103" s="12">
        <v>58293</v>
      </c>
      <c r="G103" s="48">
        <f t="shared" si="1"/>
        <v>55.46431969552806</v>
      </c>
    </row>
    <row r="104" spans="1:7" ht="25.5">
      <c r="A104" s="19"/>
      <c r="B104" s="9">
        <v>85228</v>
      </c>
      <c r="C104" s="10"/>
      <c r="D104" s="8" t="s">
        <v>38</v>
      </c>
      <c r="E104" s="11">
        <v>5000</v>
      </c>
      <c r="F104" s="11">
        <v>2349.32</v>
      </c>
      <c r="G104" s="54">
        <f t="shared" si="1"/>
        <v>46.9864</v>
      </c>
    </row>
    <row r="105" spans="1:7" ht="12.75">
      <c r="A105" s="19"/>
      <c r="B105" s="21"/>
      <c r="C105" s="13" t="s">
        <v>49</v>
      </c>
      <c r="D105" s="22" t="s">
        <v>13</v>
      </c>
      <c r="E105" s="12">
        <v>5000</v>
      </c>
      <c r="F105" s="12">
        <v>2349.32</v>
      </c>
      <c r="G105" s="48">
        <f t="shared" si="1"/>
        <v>46.9864</v>
      </c>
    </row>
    <row r="106" spans="1:7" ht="12.75">
      <c r="A106" s="19"/>
      <c r="B106" s="9">
        <v>85295</v>
      </c>
      <c r="C106" s="10"/>
      <c r="D106" s="8" t="s">
        <v>6</v>
      </c>
      <c r="E106" s="11">
        <v>13900</v>
      </c>
      <c r="F106" s="11">
        <v>11100</v>
      </c>
      <c r="G106" s="48">
        <f t="shared" si="1"/>
        <v>79.85611510791367</v>
      </c>
    </row>
    <row r="107" spans="1:7" ht="25.5">
      <c r="A107" s="19"/>
      <c r="B107" s="21"/>
      <c r="C107" s="13" t="s">
        <v>66</v>
      </c>
      <c r="D107" s="22" t="s">
        <v>83</v>
      </c>
      <c r="E107" s="12">
        <v>13900</v>
      </c>
      <c r="F107" s="12">
        <v>11100</v>
      </c>
      <c r="G107" s="48">
        <f t="shared" si="1"/>
        <v>79.85611510791367</v>
      </c>
    </row>
    <row r="108" spans="1:7" ht="12.75">
      <c r="A108" s="29">
        <v>854</v>
      </c>
      <c r="B108" s="30"/>
      <c r="C108" s="26"/>
      <c r="D108" s="17" t="s">
        <v>88</v>
      </c>
      <c r="E108" s="18">
        <f>SUM(E109)</f>
        <v>9191</v>
      </c>
      <c r="F108" s="18">
        <v>9191</v>
      </c>
      <c r="G108" s="53">
        <f t="shared" si="1"/>
        <v>100</v>
      </c>
    </row>
    <row r="109" spans="1:7" ht="12.75">
      <c r="A109" s="19"/>
      <c r="B109" s="9">
        <v>85415</v>
      </c>
      <c r="C109" s="10"/>
      <c r="D109" s="8" t="s">
        <v>89</v>
      </c>
      <c r="E109" s="11">
        <f>SUM(E110)</f>
        <v>9191</v>
      </c>
      <c r="F109" s="11">
        <v>9191</v>
      </c>
      <c r="G109" s="48">
        <f t="shared" si="1"/>
        <v>100</v>
      </c>
    </row>
    <row r="110" spans="1:7" ht="25.5">
      <c r="A110" s="44"/>
      <c r="B110" s="45"/>
      <c r="C110" s="13" t="s">
        <v>66</v>
      </c>
      <c r="D110" s="22" t="s">
        <v>83</v>
      </c>
      <c r="E110" s="46">
        <v>9191</v>
      </c>
      <c r="F110" s="46">
        <v>9191</v>
      </c>
      <c r="G110" s="48">
        <f t="shared" si="1"/>
        <v>100</v>
      </c>
    </row>
    <row r="111" spans="1:7" ht="25.5">
      <c r="A111" s="29">
        <v>900</v>
      </c>
      <c r="B111" s="30"/>
      <c r="C111" s="26"/>
      <c r="D111" s="17" t="s">
        <v>90</v>
      </c>
      <c r="E111" s="18">
        <f>SUM(E112,E115)</f>
        <v>50000</v>
      </c>
      <c r="F111" s="18">
        <f>SUM(F113:F114)</f>
        <v>609.36</v>
      </c>
      <c r="G111" s="53">
        <f t="shared" si="1"/>
        <v>1.21872</v>
      </c>
    </row>
    <row r="112" spans="1:7" ht="12.75">
      <c r="A112" s="19"/>
      <c r="B112" s="9">
        <v>90003</v>
      </c>
      <c r="C112" s="10"/>
      <c r="D112" s="8" t="s">
        <v>91</v>
      </c>
      <c r="E112" s="11">
        <f>SUM(E113:E114)</f>
        <v>0</v>
      </c>
      <c r="F112" s="11">
        <f>SUM(F113:F114)</f>
        <v>609.36</v>
      </c>
      <c r="G112" s="54">
        <v>0</v>
      </c>
    </row>
    <row r="113" spans="1:7" ht="12.75">
      <c r="A113" s="19"/>
      <c r="B113" s="21"/>
      <c r="C113" s="13" t="s">
        <v>49</v>
      </c>
      <c r="D113" s="22" t="s">
        <v>13</v>
      </c>
      <c r="E113" s="12">
        <v>0</v>
      </c>
      <c r="F113" s="12">
        <v>542.75</v>
      </c>
      <c r="G113" s="48">
        <v>0</v>
      </c>
    </row>
    <row r="114" spans="1:7" ht="12.75">
      <c r="A114" s="19"/>
      <c r="B114" s="21"/>
      <c r="C114" s="13" t="s">
        <v>50</v>
      </c>
      <c r="D114" s="22" t="s">
        <v>10</v>
      </c>
      <c r="E114" s="12">
        <v>0</v>
      </c>
      <c r="F114" s="12">
        <v>66.61</v>
      </c>
      <c r="G114" s="48">
        <v>0</v>
      </c>
    </row>
    <row r="115" spans="1:7" ht="12.75">
      <c r="A115" s="19"/>
      <c r="B115" s="56">
        <v>90095</v>
      </c>
      <c r="C115" s="13"/>
      <c r="D115" s="52" t="s">
        <v>6</v>
      </c>
      <c r="E115" s="51">
        <v>50000</v>
      </c>
      <c r="F115" s="51">
        <v>0</v>
      </c>
      <c r="G115" s="54">
        <v>0</v>
      </c>
    </row>
    <row r="116" spans="1:7" ht="51">
      <c r="A116" s="19"/>
      <c r="B116" s="56"/>
      <c r="C116" s="13" t="s">
        <v>105</v>
      </c>
      <c r="D116" s="57" t="s">
        <v>106</v>
      </c>
      <c r="E116" s="12">
        <v>50000</v>
      </c>
      <c r="F116" s="12">
        <v>0</v>
      </c>
      <c r="G116" s="48">
        <f t="shared" si="1"/>
        <v>0</v>
      </c>
    </row>
    <row r="117" spans="1:7" ht="12.75">
      <c r="A117" s="58">
        <v>926</v>
      </c>
      <c r="B117" s="56"/>
      <c r="C117" s="13"/>
      <c r="D117" s="59" t="s">
        <v>108</v>
      </c>
      <c r="E117" s="60">
        <v>50000</v>
      </c>
      <c r="F117" s="60">
        <v>0</v>
      </c>
      <c r="G117" s="54">
        <f t="shared" si="1"/>
        <v>0</v>
      </c>
    </row>
    <row r="118" spans="1:7" ht="12.75">
      <c r="A118" s="19"/>
      <c r="B118" s="56">
        <v>92605</v>
      </c>
      <c r="C118" s="13"/>
      <c r="D118" s="57" t="s">
        <v>107</v>
      </c>
      <c r="E118" s="12">
        <v>50000</v>
      </c>
      <c r="F118" s="12">
        <v>0</v>
      </c>
      <c r="G118" s="48">
        <f t="shared" si="1"/>
        <v>0</v>
      </c>
    </row>
    <row r="119" spans="1:7" ht="51">
      <c r="A119" s="19"/>
      <c r="B119" s="21"/>
      <c r="C119" s="13" t="s">
        <v>99</v>
      </c>
      <c r="D119" s="22" t="s">
        <v>109</v>
      </c>
      <c r="E119" s="12">
        <v>50000</v>
      </c>
      <c r="F119" s="12">
        <v>0</v>
      </c>
      <c r="G119" s="48">
        <f t="shared" si="1"/>
        <v>0</v>
      </c>
    </row>
    <row r="120" spans="1:7" ht="16.5" thickBot="1">
      <c r="A120" s="61"/>
      <c r="B120" s="62"/>
      <c r="C120" s="63"/>
      <c r="D120" s="64" t="s">
        <v>86</v>
      </c>
      <c r="E120" s="65">
        <f>SUM(E89,E86,E77,E72,E41,E38,E35,E26,E19,E7,E16,E108,E111,E117)</f>
        <v>9330409</v>
      </c>
      <c r="F120" s="65">
        <f>SUM(F89,F86,F77,F72,F41,F38,F35,F26,F19,F7,F16,F108,F111,F117)</f>
        <v>4914615.15</v>
      </c>
      <c r="G120" s="66">
        <f t="shared" si="1"/>
        <v>52.673094502073816</v>
      </c>
    </row>
    <row r="121" spans="1:4" ht="14.25" customHeight="1">
      <c r="A121" s="4"/>
      <c r="B121" s="4"/>
      <c r="C121" s="5"/>
      <c r="D121" s="5"/>
    </row>
    <row r="122" ht="12.75">
      <c r="E122" s="7" t="s">
        <v>112</v>
      </c>
    </row>
    <row r="123" ht="12.75">
      <c r="E123" s="7"/>
    </row>
    <row r="125" spans="2:5" ht="12.75">
      <c r="B125" s="7"/>
      <c r="E125" s="7" t="s">
        <v>113</v>
      </c>
    </row>
    <row r="128" ht="12.75">
      <c r="B128" s="7"/>
    </row>
  </sheetData>
  <mergeCells count="1">
    <mergeCell ref="F1:G1"/>
  </mergeCells>
  <printOptions/>
  <pageMargins left="1.3779527559055118" right="0" top="0.5905511811023623" bottom="0.984251968503937" header="0.5118110236220472" footer="0.5118110236220472"/>
  <pageSetup firstPageNumber="19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2008-08-06T13:12:28Z</cp:lastPrinted>
  <dcterms:created xsi:type="dcterms:W3CDTF">2003-12-10T09:49:59Z</dcterms:created>
  <dcterms:modified xsi:type="dcterms:W3CDTF">2008-08-06T13:13:25Z</dcterms:modified>
  <cp:category/>
  <cp:version/>
  <cp:contentType/>
  <cp:contentStatus/>
</cp:coreProperties>
</file>