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'projekt-dochody'!$6:$6</definedName>
  </definedNames>
  <calcPr fullCalcOnLoad="1"/>
</workbook>
</file>

<file path=xl/sharedStrings.xml><?xml version="1.0" encoding="utf-8"?>
<sst xmlns="http://schemas.openxmlformats.org/spreadsheetml/2006/main" count="180" uniqueCount="111">
  <si>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</si>
  <si>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</si>
  <si>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</si>
  <si>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</si>
  <si>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</si>
  <si>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</si>
  <si>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</si>
  <si>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</si>
  <si>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</si>
  <si>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</si>
  <si>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</si>
  <si>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</si>
  <si>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</si>
  <si>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</si>
  <si>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</si>
  <si>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</si>
  <si>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</si>
  <si>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</si>
  <si>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</si>
  <si>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</si>
  <si>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</si>
  <si>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</si>
  <si>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</si>
  <si>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</si>
  <si>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</si>
  <si>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</si>
  <si>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</si>
  <si>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</si>
  <si>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</si>
  <si>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</si>
  <si>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</si>
  <si>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</si>
  <si>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</si>
  <si>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</si>
  <si>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</si>
  <si>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</si>
  <si>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Ochrona zdrowia</t>
  </si>
  <si>
    <t>Ośrodki pomocy społecznej</t>
  </si>
  <si>
    <t>Usługi opiekuńcze i specjalistyczne usługi opiekuńcze</t>
  </si>
  <si>
    <t>Melioracje wodne</t>
  </si>
  <si>
    <t>dochody z najmu i dzierżawy składników majątkowych Skarbu Państwa , jednostek samorządu terytorialnego lub innych jednostek zaliczanych do sektora finansów publicznych oraz innych umów o podobnym charakterze</t>
  </si>
  <si>
    <t xml:space="preserve">Przedszkola 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</si>
  <si>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</si>
  <si>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</si>
  <si>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</si>
  <si>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</si>
  <si>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</si>
  <si>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</si>
  <si>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</si>
  <si>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</si>
  <si>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</si>
  <si>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</si>
  <si>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</si>
  <si>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</si>
  <si>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</si>
  <si>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</si>
  <si>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</si>
  <si>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</si>
  <si>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</si>
  <si>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</si>
  <si>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</si>
  <si>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</si>
  <si>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</si>
  <si>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</si>
  <si>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</si>
  <si>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</si>
  <si>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</si>
  <si>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Świadczenia rodzinne oraz składki na ubezpieczenia emerytalne i rentowe z ubezpieczenia społecznego</t>
  </si>
  <si>
    <t>2030</t>
  </si>
  <si>
    <t>Dywidendy</t>
  </si>
  <si>
    <t>0740</t>
  </si>
  <si>
    <t>dywidendy i kwoty uzyskane ze zbycia praw majątkowych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</si>
  <si>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</si>
  <si>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</si>
  <si>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</si>
  <si>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</si>
  <si>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0870</t>
  </si>
  <si>
    <t>wpływy ze sprzedaży składników majątkowych</t>
  </si>
  <si>
    <t>TRANSPORT  I ŁĄCZNOŚĆ</t>
  </si>
  <si>
    <t>Drogi publiczne gminne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</si>
  <si>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</si>
  <si>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</si>
  <si>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</si>
  <si>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</si>
  <si>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</si>
  <si>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</si>
  <si>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</si>
  <si>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</si>
  <si>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</si>
  <si>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Infrastruktura wodociągowa i sanitacyjna wsi</t>
  </si>
  <si>
    <t>6339</t>
  </si>
  <si>
    <t>wpływy z opłat za wydawanie zezwoleń na sprzedaż alkoholu</t>
  </si>
  <si>
    <t>Dochody ogółem</t>
  </si>
  <si>
    <t>6298</t>
  </si>
  <si>
    <t>0690</t>
  </si>
  <si>
    <t>EDUKACYJNA OPIEKA WYCHOWAWCZA</t>
  </si>
  <si>
    <t>Pomoc materialna dla uczniów</t>
  </si>
  <si>
    <t>GOSPODARKA KOMUNALNA I OCHRONA ŚRODOWISKA</t>
  </si>
  <si>
    <t>Oczyszczanie miast i wsi</t>
  </si>
  <si>
    <t>Sprawozdanie</t>
  </si>
  <si>
    <t>Z WYKONANIA PLANU DOCHODÓW BUDŻETU GMINY</t>
  </si>
  <si>
    <t>za I półrocze 2007 roku</t>
  </si>
  <si>
    <t>Plan</t>
  </si>
  <si>
    <t>Wykonanie</t>
  </si>
  <si>
    <t>%</t>
  </si>
  <si>
    <t>środki na dofinansowanie własnych inwestycji gmin  związków gmin) ,pozyskane z innych źródeł</t>
  </si>
  <si>
    <t>dotacje celowe otrzymane z budżetu państwa na realizację inwestycji i zakupów inwestycyjnych własnych gmin (związków gmin)</t>
  </si>
  <si>
    <t>wpływ z różnych opłat</t>
  </si>
  <si>
    <t>Wójt</t>
  </si>
  <si>
    <t xml:space="preserve">Czesław Marian Zalewski </t>
  </si>
  <si>
    <t xml:space="preserve">Zał.  Nr 1  do Zarzadzenia Nr 58/07 Wójta Gminy Sterdyn z dn. 30.07.07r.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</si>
</sst>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  <numFmt numFmtId="171" formatCode="#,##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9" fontId="6" fillId="0" borderId="1" xfId="0" applyNumberFormat="1" applyFont="1" applyFill="1" applyBorder="1" applyAlignment="1" applyProtection="1">
      <alignment vertical="top"/>
      <protection/>
    </xf>
    <xf numFmtId="168" fontId="6" fillId="0" borderId="1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68" fontId="6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168" fontId="11" fillId="0" borderId="2" xfId="0" applyNumberFormat="1" applyFont="1" applyFill="1" applyBorder="1" applyAlignment="1" applyProtection="1">
      <alignment horizontal="center" vertical="top" wrapText="1"/>
      <protection/>
    </xf>
    <xf numFmtId="169" fontId="12" fillId="0" borderId="2" xfId="0" applyNumberFormat="1" applyFont="1" applyFill="1" applyBorder="1" applyAlignment="1" applyProtection="1">
      <alignment vertical="top" wrapText="1"/>
      <protection/>
    </xf>
    <xf numFmtId="17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8" fontId="10" fillId="0" borderId="2" xfId="0" applyNumberFormat="1" applyFont="1" applyFill="1" applyBorder="1" applyAlignment="1" applyProtection="1">
      <alignment vertical="top" wrapText="1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10" fillId="0" borderId="2" xfId="0" applyNumberFormat="1" applyFont="1" applyFill="1" applyBorder="1" applyAlignment="1" applyProtection="1">
      <alignment vertical="top" wrapText="1"/>
      <protection/>
    </xf>
    <xf numFmtId="169" fontId="11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10" fillId="0" borderId="2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vertical="top"/>
      <protection/>
    </xf>
    <xf numFmtId="4" fontId="10" fillId="0" borderId="2" xfId="0" applyNumberFormat="1" applyFont="1" applyFill="1" applyBorder="1" applyAlignment="1" applyProtection="1">
      <alignment vertical="top"/>
      <protection/>
    </xf>
    <xf numFmtId="168" fontId="10" fillId="0" borderId="2" xfId="0" applyNumberFormat="1" applyFont="1" applyFill="1" applyBorder="1" applyAlignment="1" applyProtection="1">
      <alignment vertical="top"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68" fontId="4" fillId="0" borderId="6" xfId="0" applyNumberFormat="1" applyFont="1" applyFill="1" applyBorder="1" applyAlignment="1" applyProtection="1">
      <alignment horizontal="center" vertical="top"/>
      <protection/>
    </xf>
    <xf numFmtId="169" fontId="4" fillId="0" borderId="6" xfId="0" applyNumberFormat="1" applyFont="1" applyFill="1" applyBorder="1" applyAlignment="1" applyProtection="1">
      <alignment vertical="top"/>
      <protection/>
    </xf>
    <xf numFmtId="49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4" fontId="4" fillId="0" borderId="6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171" fontId="4" fillId="0" borderId="2" xfId="0" applyNumberFormat="1" applyFont="1" applyFill="1" applyBorder="1" applyAlignment="1" applyProtection="1">
      <alignment vertical="top" wrapText="1"/>
      <protection/>
    </xf>
    <xf numFmtId="4" fontId="10" fillId="0" borderId="7" xfId="0" applyNumberFormat="1" applyFont="1" applyFill="1" applyBorder="1" applyAlignment="1" applyProtection="1">
      <alignment vertical="top" wrapText="1"/>
      <protection/>
    </xf>
    <xf numFmtId="4" fontId="4" fillId="0" borderId="8" xfId="0" applyNumberFormat="1" applyFont="1" applyFill="1" applyBorder="1" applyAlignment="1" applyProtection="1">
      <alignment vertical="top" wrapText="1"/>
      <protection/>
    </xf>
    <xf numFmtId="49" fontId="4" fillId="0" borderId="7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171" fontId="4" fillId="0" borderId="8" xfId="0" applyNumberFormat="1" applyFont="1" applyFill="1" applyBorder="1" applyAlignment="1" applyProtection="1">
      <alignment vertical="top" wrapText="1"/>
      <protection/>
    </xf>
    <xf numFmtId="171" fontId="4" fillId="0" borderId="6" xfId="0" applyNumberFormat="1" applyFont="1" applyFill="1" applyBorder="1" applyAlignment="1" applyProtection="1">
      <alignment vertical="top" wrapText="1"/>
      <protection/>
    </xf>
    <xf numFmtId="49" fontId="4" fillId="0" borderId="9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4" fontId="4" fillId="0" borderId="9" xfId="0" applyNumberFormat="1" applyFont="1" applyFill="1" applyBorder="1" applyAlignment="1" applyProtection="1">
      <alignment vertical="top" wrapText="1"/>
      <protection/>
    </xf>
    <xf numFmtId="171" fontId="4" fillId="0" borderId="9" xfId="0" applyNumberFormat="1" applyFont="1" applyFill="1" applyBorder="1" applyAlignment="1" applyProtection="1">
      <alignment vertical="top" wrapText="1"/>
      <protection/>
    </xf>
    <xf numFmtId="4" fontId="11" fillId="0" borderId="1" xfId="0" applyNumberFormat="1" applyFont="1" applyFill="1" applyBorder="1" applyAlignment="1" applyProtection="1">
      <alignment vertical="center" wrapText="1"/>
      <protection/>
    </xf>
    <xf numFmtId="171" fontId="11" fillId="0" borderId="1" xfId="0" applyNumberFormat="1" applyFont="1" applyFill="1" applyBorder="1" applyAlignment="1" applyProtection="1">
      <alignment vertical="top" wrapText="1"/>
      <protection/>
    </xf>
    <xf numFmtId="171" fontId="10" fillId="0" borderId="2" xfId="0" applyNumberFormat="1" applyFont="1" applyFill="1" applyBorder="1" applyAlignment="1" applyProtection="1">
      <alignment vertical="top" wrapText="1"/>
      <protection/>
    </xf>
    <xf numFmtId="171" fontId="11" fillId="0" borderId="2" xfId="0" applyNumberFormat="1" applyFont="1" applyFill="1" applyBorder="1" applyAlignment="1" applyProtection="1">
      <alignment vertical="top" wrapText="1"/>
      <protection/>
    </xf>
    <xf numFmtId="171" fontId="10" fillId="0" borderId="7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93">
      <selection activeCell="G107" sqref="G107"/>
    </sheetView>
  </sheetViews>
  <sheetFormatPr defaultColWidth="9.140625" defaultRowHeight="12.75"/>
  <cols>
    <col min="1" max="1" width="6.42187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4.00390625" style="1" customWidth="1"/>
    <col min="6" max="6" width="13.00390625" style="1" customWidth="1"/>
    <col min="7" max="7" width="6.28125" style="1" customWidth="1"/>
    <col min="8" max="16384" width="10.00390625" style="1" customWidth="1"/>
  </cols>
  <sheetData>
    <row r="1" spans="1:5" ht="49.5" customHeight="1">
      <c r="A1" s="3"/>
      <c r="E1" s="6" t="s">
        <v>110</v>
      </c>
    </row>
    <row r="2" spans="1:4" ht="23.25">
      <c r="A2" s="2"/>
      <c r="D2" s="47" t="s">
        <v>99</v>
      </c>
    </row>
    <row r="3" spans="1:4" ht="33">
      <c r="A3" s="2"/>
      <c r="D3" s="53" t="s">
        <v>100</v>
      </c>
    </row>
    <row r="4" spans="1:4" ht="23.25">
      <c r="A4" s="2"/>
      <c r="D4" s="53" t="s">
        <v>101</v>
      </c>
    </row>
    <row r="5" ht="13.5" thickBot="1">
      <c r="E5" s="46"/>
    </row>
    <row r="6" spans="1:7" ht="30" customHeight="1" thickBot="1">
      <c r="A6" s="43" t="s">
        <v>0</v>
      </c>
      <c r="B6" s="44" t="s">
        <v>1</v>
      </c>
      <c r="C6" s="44" t="s">
        <v>2</v>
      </c>
      <c r="D6" s="44" t="s">
        <v>3</v>
      </c>
      <c r="E6" s="45" t="s">
        <v>102</v>
      </c>
      <c r="F6" s="45" t="s">
        <v>103</v>
      </c>
      <c r="G6" s="45" t="s">
        <v>104</v>
      </c>
    </row>
    <row r="7" spans="1:7" ht="12.75">
      <c r="A7" s="18">
        <v>10</v>
      </c>
      <c r="B7" s="19"/>
      <c r="C7" s="20"/>
      <c r="D7" s="21" t="s">
        <v>4</v>
      </c>
      <c r="E7" s="22">
        <f>SUM(E8,E12,E10)</f>
        <v>122732</v>
      </c>
      <c r="F7" s="22">
        <f>SUM(F8,F12,F10)</f>
        <v>73387.82</v>
      </c>
      <c r="G7" s="68">
        <f>SUM(F7/E7*100)</f>
        <v>59.79517974122479</v>
      </c>
    </row>
    <row r="8" spans="1:7" ht="12.75">
      <c r="A8" s="23"/>
      <c r="B8" s="13">
        <v>1008</v>
      </c>
      <c r="C8" s="24"/>
      <c r="D8" s="12" t="s">
        <v>39</v>
      </c>
      <c r="E8" s="15">
        <v>460</v>
      </c>
      <c r="F8" s="15">
        <v>467.8</v>
      </c>
      <c r="G8" s="67">
        <f aca="true" t="shared" si="0" ref="G8:G71">SUM(F8/E8*100)</f>
        <v>101.69565217391306</v>
      </c>
    </row>
    <row r="9" spans="1:7" ht="12.75">
      <c r="A9" s="23"/>
      <c r="B9" s="25"/>
      <c r="C9" s="17" t="s">
        <v>47</v>
      </c>
      <c r="D9" s="26" t="s">
        <v>5</v>
      </c>
      <c r="E9" s="16">
        <v>460</v>
      </c>
      <c r="F9" s="16">
        <v>467.8</v>
      </c>
      <c r="G9" s="54">
        <f t="shared" si="0"/>
        <v>101.69565217391306</v>
      </c>
    </row>
    <row r="10" spans="1:7" ht="12.75">
      <c r="A10" s="23"/>
      <c r="B10" s="13">
        <v>1010</v>
      </c>
      <c r="C10" s="24"/>
      <c r="D10" s="12" t="s">
        <v>89</v>
      </c>
      <c r="E10" s="15">
        <v>50000</v>
      </c>
      <c r="F10" s="15">
        <v>250</v>
      </c>
      <c r="G10" s="54">
        <f t="shared" si="0"/>
        <v>0.5</v>
      </c>
    </row>
    <row r="11" spans="1:7" ht="12.75">
      <c r="A11" s="23"/>
      <c r="B11" s="25"/>
      <c r="C11" s="17" t="s">
        <v>47</v>
      </c>
      <c r="D11" s="26" t="s">
        <v>5</v>
      </c>
      <c r="E11" s="16">
        <v>50000</v>
      </c>
      <c r="F11" s="16">
        <v>250</v>
      </c>
      <c r="G11" s="54">
        <f t="shared" si="0"/>
        <v>0.5</v>
      </c>
    </row>
    <row r="12" spans="1:7" ht="12.75">
      <c r="A12" s="27"/>
      <c r="B12" s="28">
        <v>1095</v>
      </c>
      <c r="C12" s="14"/>
      <c r="D12" s="12" t="s">
        <v>6</v>
      </c>
      <c r="E12" s="15">
        <f>SUM(E13:E14)</f>
        <v>72272</v>
      </c>
      <c r="F12" s="15">
        <f>SUM(F13:F14)</f>
        <v>72670.02</v>
      </c>
      <c r="G12" s="67">
        <f t="shared" si="0"/>
        <v>100.55072503874254</v>
      </c>
    </row>
    <row r="13" spans="1:7" ht="63.75">
      <c r="A13" s="27"/>
      <c r="B13" s="26"/>
      <c r="C13" s="17" t="s">
        <v>48</v>
      </c>
      <c r="D13" s="26" t="s">
        <v>40</v>
      </c>
      <c r="E13" s="16">
        <v>1200</v>
      </c>
      <c r="F13" s="16">
        <v>1598.45</v>
      </c>
      <c r="G13" s="54">
        <f t="shared" si="0"/>
        <v>133.20416666666668</v>
      </c>
    </row>
    <row r="14" spans="1:7" ht="51">
      <c r="A14" s="27"/>
      <c r="B14" s="26"/>
      <c r="C14" s="17" t="s">
        <v>52</v>
      </c>
      <c r="D14" s="26" t="s">
        <v>43</v>
      </c>
      <c r="E14" s="16">
        <v>71072</v>
      </c>
      <c r="F14" s="16">
        <v>71071.57</v>
      </c>
      <c r="G14" s="54">
        <f t="shared" si="0"/>
        <v>99.99939497973887</v>
      </c>
    </row>
    <row r="15" spans="1:7" ht="12.75">
      <c r="A15" s="18">
        <v>600</v>
      </c>
      <c r="B15" s="29"/>
      <c r="C15" s="30"/>
      <c r="D15" s="21" t="s">
        <v>78</v>
      </c>
      <c r="E15" s="22">
        <f>SUM(E16)</f>
        <v>142926.46000000002</v>
      </c>
      <c r="F15" s="22">
        <f>SUM(F16)</f>
        <v>0</v>
      </c>
      <c r="G15" s="68">
        <f t="shared" si="0"/>
        <v>0</v>
      </c>
    </row>
    <row r="16" spans="1:7" ht="12.75">
      <c r="A16" s="31"/>
      <c r="B16" s="28">
        <v>60016</v>
      </c>
      <c r="C16" s="14"/>
      <c r="D16" s="12" t="s">
        <v>79</v>
      </c>
      <c r="E16" s="15">
        <f>SUM(E17:E18)</f>
        <v>142926.46000000002</v>
      </c>
      <c r="F16" s="15">
        <f>SUM(F17:F18)</f>
        <v>0</v>
      </c>
      <c r="G16" s="67">
        <f t="shared" si="0"/>
        <v>0</v>
      </c>
    </row>
    <row r="17" spans="1:7" ht="25.5">
      <c r="A17" s="27"/>
      <c r="B17" s="32"/>
      <c r="C17" s="17" t="s">
        <v>93</v>
      </c>
      <c r="D17" s="26" t="s">
        <v>105</v>
      </c>
      <c r="E17" s="16">
        <v>123869.6</v>
      </c>
      <c r="F17" s="16">
        <v>0</v>
      </c>
      <c r="G17" s="54">
        <f t="shared" si="0"/>
        <v>0</v>
      </c>
    </row>
    <row r="18" spans="1:7" ht="38.25">
      <c r="A18" s="27"/>
      <c r="B18" s="32"/>
      <c r="C18" s="17" t="s">
        <v>90</v>
      </c>
      <c r="D18" s="26" t="s">
        <v>106</v>
      </c>
      <c r="E18" s="16">
        <v>19056.86</v>
      </c>
      <c r="F18" s="16">
        <v>0</v>
      </c>
      <c r="G18" s="54">
        <f t="shared" si="0"/>
        <v>0</v>
      </c>
    </row>
    <row r="19" spans="1:7" ht="12.75">
      <c r="A19" s="33">
        <v>700</v>
      </c>
      <c r="B19" s="34"/>
      <c r="C19" s="30"/>
      <c r="D19" s="21" t="s">
        <v>7</v>
      </c>
      <c r="E19" s="22">
        <f>SUM(E20)</f>
        <v>141760</v>
      </c>
      <c r="F19" s="22">
        <f>SUM(F20)</f>
        <v>93715.64000000001</v>
      </c>
      <c r="G19" s="68">
        <f t="shared" si="0"/>
        <v>66.10866252821671</v>
      </c>
    </row>
    <row r="20" spans="1:7" ht="12.75">
      <c r="A20" s="23"/>
      <c r="B20" s="13">
        <v>70005</v>
      </c>
      <c r="C20" s="14"/>
      <c r="D20" s="12" t="s">
        <v>8</v>
      </c>
      <c r="E20" s="15">
        <f>SUM(E21:E24)</f>
        <v>141760</v>
      </c>
      <c r="F20" s="15">
        <f>SUM(F21:F24)</f>
        <v>93715.64000000001</v>
      </c>
      <c r="G20" s="67">
        <f t="shared" si="0"/>
        <v>66.10866252821671</v>
      </c>
    </row>
    <row r="21" spans="1:7" ht="25.5">
      <c r="A21" s="23"/>
      <c r="B21" s="25"/>
      <c r="C21" s="17" t="s">
        <v>49</v>
      </c>
      <c r="D21" s="26" t="s">
        <v>9</v>
      </c>
      <c r="E21" s="16">
        <v>1660</v>
      </c>
      <c r="F21" s="16">
        <v>1576.01</v>
      </c>
      <c r="G21" s="54">
        <f t="shared" si="0"/>
        <v>94.94036144578313</v>
      </c>
    </row>
    <row r="22" spans="1:7" ht="63.75">
      <c r="A22" s="23"/>
      <c r="B22" s="25"/>
      <c r="C22" s="17" t="s">
        <v>48</v>
      </c>
      <c r="D22" s="26" t="s">
        <v>40</v>
      </c>
      <c r="E22" s="16">
        <v>110000</v>
      </c>
      <c r="F22" s="16">
        <v>49918.53</v>
      </c>
      <c r="G22" s="54">
        <f t="shared" si="0"/>
        <v>45.38048181818182</v>
      </c>
    </row>
    <row r="23" spans="1:7" ht="12.75">
      <c r="A23" s="23"/>
      <c r="B23" s="25"/>
      <c r="C23" s="17" t="s">
        <v>76</v>
      </c>
      <c r="D23" s="26" t="s">
        <v>77</v>
      </c>
      <c r="E23" s="16">
        <v>30000</v>
      </c>
      <c r="F23" s="16">
        <v>42191</v>
      </c>
      <c r="G23" s="54">
        <f t="shared" si="0"/>
        <v>140.63666666666668</v>
      </c>
    </row>
    <row r="24" spans="1:7" ht="12.75">
      <c r="A24" s="23"/>
      <c r="B24" s="25"/>
      <c r="C24" s="35" t="s">
        <v>51</v>
      </c>
      <c r="D24" s="32" t="s">
        <v>10</v>
      </c>
      <c r="E24" s="16">
        <v>100</v>
      </c>
      <c r="F24" s="16">
        <v>30.1</v>
      </c>
      <c r="G24" s="54">
        <f t="shared" si="0"/>
        <v>30.099999999999998</v>
      </c>
    </row>
    <row r="25" spans="1:7" ht="12.75">
      <c r="A25" s="33">
        <v>750</v>
      </c>
      <c r="B25" s="34"/>
      <c r="C25" s="30"/>
      <c r="D25" s="21" t="s">
        <v>11</v>
      </c>
      <c r="E25" s="22">
        <f>SUM(E26,E29,E33)</f>
        <v>69497.2</v>
      </c>
      <c r="F25" s="22">
        <f>SUM(F26,F29,F33)</f>
        <v>35191.93</v>
      </c>
      <c r="G25" s="68">
        <f t="shared" si="0"/>
        <v>50.63791059208141</v>
      </c>
    </row>
    <row r="26" spans="1:7" ht="12.75">
      <c r="A26" s="23"/>
      <c r="B26" s="13">
        <v>75011</v>
      </c>
      <c r="C26" s="14"/>
      <c r="D26" s="12" t="s">
        <v>12</v>
      </c>
      <c r="E26" s="15">
        <f>SUM(E27:E28)</f>
        <v>59498</v>
      </c>
      <c r="F26" s="15">
        <f>SUM(F27:F28)</f>
        <v>32405.02</v>
      </c>
      <c r="G26" s="67">
        <f t="shared" si="0"/>
        <v>54.46404921173821</v>
      </c>
    </row>
    <row r="27" spans="1:7" ht="51">
      <c r="A27" s="23"/>
      <c r="B27" s="25"/>
      <c r="C27" s="17" t="s">
        <v>52</v>
      </c>
      <c r="D27" s="26" t="s">
        <v>43</v>
      </c>
      <c r="E27" s="16">
        <v>58685</v>
      </c>
      <c r="F27" s="16">
        <v>31598</v>
      </c>
      <c r="G27" s="54">
        <f t="shared" si="0"/>
        <v>53.8434012098492</v>
      </c>
    </row>
    <row r="28" spans="1:7" ht="51">
      <c r="A28" s="23"/>
      <c r="B28" s="25"/>
      <c r="C28" s="17" t="s">
        <v>72</v>
      </c>
      <c r="D28" s="26" t="s">
        <v>73</v>
      </c>
      <c r="E28" s="16">
        <v>813</v>
      </c>
      <c r="F28" s="16">
        <v>807.02</v>
      </c>
      <c r="G28" s="54">
        <f t="shared" si="0"/>
        <v>99.26445264452644</v>
      </c>
    </row>
    <row r="29" spans="1:7" ht="25.5">
      <c r="A29" s="23"/>
      <c r="B29" s="13">
        <v>75023</v>
      </c>
      <c r="C29" s="14"/>
      <c r="D29" s="12" t="s">
        <v>44</v>
      </c>
      <c r="E29" s="15">
        <f>SUM(E30:E32)</f>
        <v>5499.2</v>
      </c>
      <c r="F29" s="15">
        <f>SUM(F30:F32)</f>
        <v>1731.32</v>
      </c>
      <c r="G29" s="67">
        <f t="shared" si="0"/>
        <v>31.483124818155368</v>
      </c>
    </row>
    <row r="30" spans="1:7" ht="12.75">
      <c r="A30" s="23"/>
      <c r="B30" s="25"/>
      <c r="C30" s="17" t="s">
        <v>50</v>
      </c>
      <c r="D30" s="26" t="s">
        <v>13</v>
      </c>
      <c r="E30" s="16">
        <v>1500</v>
      </c>
      <c r="F30" s="16">
        <v>0</v>
      </c>
      <c r="G30" s="54">
        <f t="shared" si="0"/>
        <v>0</v>
      </c>
    </row>
    <row r="31" spans="1:7" ht="12.75">
      <c r="A31" s="23"/>
      <c r="B31" s="25"/>
      <c r="C31" s="17" t="s">
        <v>51</v>
      </c>
      <c r="D31" s="26" t="s">
        <v>10</v>
      </c>
      <c r="E31" s="16">
        <v>3000</v>
      </c>
      <c r="F31" s="16">
        <v>1593.32</v>
      </c>
      <c r="G31" s="54">
        <f t="shared" si="0"/>
        <v>53.11066666666666</v>
      </c>
    </row>
    <row r="32" spans="1:7" ht="12.75">
      <c r="A32" s="23"/>
      <c r="B32" s="25"/>
      <c r="C32" s="17" t="s">
        <v>47</v>
      </c>
      <c r="D32" s="26" t="s">
        <v>5</v>
      </c>
      <c r="E32" s="16">
        <v>999.2</v>
      </c>
      <c r="F32" s="16">
        <v>138</v>
      </c>
      <c r="G32" s="54">
        <f t="shared" si="0"/>
        <v>13.811048839071258</v>
      </c>
    </row>
    <row r="33" spans="1:7" ht="12.75">
      <c r="A33" s="23"/>
      <c r="B33" s="13">
        <v>75095</v>
      </c>
      <c r="C33" s="14"/>
      <c r="D33" s="12" t="s">
        <v>6</v>
      </c>
      <c r="E33" s="15">
        <v>4500</v>
      </c>
      <c r="F33" s="15">
        <v>1055.59</v>
      </c>
      <c r="G33" s="67">
        <f t="shared" si="0"/>
        <v>23.457555555555555</v>
      </c>
    </row>
    <row r="34" spans="1:7" ht="12.75">
      <c r="A34" s="23"/>
      <c r="B34" s="25"/>
      <c r="C34" s="17" t="s">
        <v>50</v>
      </c>
      <c r="D34" s="26" t="s">
        <v>13</v>
      </c>
      <c r="E34" s="16">
        <v>4500</v>
      </c>
      <c r="F34" s="16">
        <v>1055.59</v>
      </c>
      <c r="G34" s="54">
        <f t="shared" si="0"/>
        <v>23.457555555555555</v>
      </c>
    </row>
    <row r="35" spans="1:7" ht="38.25">
      <c r="A35" s="33">
        <v>751</v>
      </c>
      <c r="B35" s="34"/>
      <c r="C35" s="30"/>
      <c r="D35" s="21" t="s">
        <v>46</v>
      </c>
      <c r="E35" s="22">
        <v>800</v>
      </c>
      <c r="F35" s="22">
        <v>396</v>
      </c>
      <c r="G35" s="68">
        <f t="shared" si="0"/>
        <v>49.5</v>
      </c>
    </row>
    <row r="36" spans="1:7" ht="25.5">
      <c r="A36" s="23"/>
      <c r="B36" s="13">
        <v>75101</v>
      </c>
      <c r="C36" s="14"/>
      <c r="D36" s="12" t="s">
        <v>14</v>
      </c>
      <c r="E36" s="15">
        <v>800</v>
      </c>
      <c r="F36" s="15">
        <v>396</v>
      </c>
      <c r="G36" s="67">
        <f t="shared" si="0"/>
        <v>49.5</v>
      </c>
    </row>
    <row r="37" spans="1:7" ht="51">
      <c r="A37" s="23"/>
      <c r="B37" s="25"/>
      <c r="C37" s="17" t="s">
        <v>52</v>
      </c>
      <c r="D37" s="26" t="s">
        <v>43</v>
      </c>
      <c r="E37" s="16">
        <v>800</v>
      </c>
      <c r="F37" s="16">
        <v>396</v>
      </c>
      <c r="G37" s="54">
        <f t="shared" si="0"/>
        <v>49.5</v>
      </c>
    </row>
    <row r="38" spans="1:7" ht="25.5">
      <c r="A38" s="33">
        <v>754</v>
      </c>
      <c r="B38" s="34"/>
      <c r="C38" s="30"/>
      <c r="D38" s="21" t="s">
        <v>15</v>
      </c>
      <c r="E38" s="22">
        <v>500</v>
      </c>
      <c r="F38" s="22">
        <v>500</v>
      </c>
      <c r="G38" s="68">
        <f t="shared" si="0"/>
        <v>100</v>
      </c>
    </row>
    <row r="39" spans="1:7" ht="12.75">
      <c r="A39" s="23"/>
      <c r="B39" s="13">
        <v>75414</v>
      </c>
      <c r="C39" s="14"/>
      <c r="D39" s="12" t="s">
        <v>16</v>
      </c>
      <c r="E39" s="15">
        <v>500</v>
      </c>
      <c r="F39" s="15">
        <v>500</v>
      </c>
      <c r="G39" s="67">
        <f t="shared" si="0"/>
        <v>100</v>
      </c>
    </row>
    <row r="40" spans="1:7" ht="51">
      <c r="A40" s="23"/>
      <c r="B40" s="25"/>
      <c r="C40" s="17" t="s">
        <v>52</v>
      </c>
      <c r="D40" s="26" t="s">
        <v>43</v>
      </c>
      <c r="E40" s="16">
        <v>500</v>
      </c>
      <c r="F40" s="16">
        <v>500</v>
      </c>
      <c r="G40" s="54">
        <f t="shared" si="0"/>
        <v>100</v>
      </c>
    </row>
    <row r="41" spans="1:7" ht="63.75">
      <c r="A41" s="33">
        <v>756</v>
      </c>
      <c r="B41" s="34"/>
      <c r="C41" s="30"/>
      <c r="D41" s="21" t="s">
        <v>45</v>
      </c>
      <c r="E41" s="22">
        <f>SUM(E42,E45,E52,E62,E66,E69)</f>
        <v>2096972</v>
      </c>
      <c r="F41" s="22">
        <f>SUM(F42,F45,F52,F62,F66,F69)</f>
        <v>1030967.3699999999</v>
      </c>
      <c r="G41" s="68">
        <f t="shared" si="0"/>
        <v>49.164574920409045</v>
      </c>
    </row>
    <row r="42" spans="1:7" ht="25.5">
      <c r="A42" s="23"/>
      <c r="B42" s="13">
        <v>75601</v>
      </c>
      <c r="C42" s="14"/>
      <c r="D42" s="12" t="s">
        <v>17</v>
      </c>
      <c r="E42" s="15">
        <f>SUM(E43:E44)</f>
        <v>25000</v>
      </c>
      <c r="F42" s="15">
        <f>SUM(F43:F44)</f>
        <v>11610.8</v>
      </c>
      <c r="G42" s="67">
        <f t="shared" si="0"/>
        <v>46.4432</v>
      </c>
    </row>
    <row r="43" spans="1:7" ht="25.5">
      <c r="A43" s="23"/>
      <c r="B43" s="25"/>
      <c r="C43" s="17" t="s">
        <v>53</v>
      </c>
      <c r="D43" s="26" t="s">
        <v>18</v>
      </c>
      <c r="E43" s="16">
        <v>25000</v>
      </c>
      <c r="F43" s="16">
        <v>11599.8</v>
      </c>
      <c r="G43" s="54">
        <f t="shared" si="0"/>
        <v>46.39919999999999</v>
      </c>
    </row>
    <row r="44" spans="1:7" ht="25.5">
      <c r="A44" s="23"/>
      <c r="B44" s="25"/>
      <c r="C44" s="17" t="s">
        <v>54</v>
      </c>
      <c r="D44" s="26" t="s">
        <v>19</v>
      </c>
      <c r="E44" s="16"/>
      <c r="F44" s="16">
        <v>11</v>
      </c>
      <c r="G44" s="54"/>
    </row>
    <row r="45" spans="1:7" ht="51">
      <c r="A45" s="23"/>
      <c r="B45" s="13">
        <v>75615</v>
      </c>
      <c r="C45" s="14"/>
      <c r="D45" s="12" t="s">
        <v>85</v>
      </c>
      <c r="E45" s="15">
        <f>SUM(E46:E51)</f>
        <v>386210</v>
      </c>
      <c r="F45" s="15">
        <f>SUM(F46:F51)</f>
        <v>162397.06000000003</v>
      </c>
      <c r="G45" s="67">
        <f t="shared" si="0"/>
        <v>42.04890085704669</v>
      </c>
    </row>
    <row r="46" spans="1:7" ht="12.75">
      <c r="A46" s="23"/>
      <c r="B46" s="25"/>
      <c r="C46" s="17" t="s">
        <v>55</v>
      </c>
      <c r="D46" s="26" t="s">
        <v>20</v>
      </c>
      <c r="E46" s="16">
        <v>370000</v>
      </c>
      <c r="F46" s="16">
        <v>146598.7</v>
      </c>
      <c r="G46" s="54">
        <f t="shared" si="0"/>
        <v>39.62127027027027</v>
      </c>
    </row>
    <row r="47" spans="1:7" ht="12.75">
      <c r="A47" s="23"/>
      <c r="B47" s="25"/>
      <c r="C47" s="17" t="s">
        <v>56</v>
      </c>
      <c r="D47" s="26" t="s">
        <v>21</v>
      </c>
      <c r="E47" s="16">
        <v>2520</v>
      </c>
      <c r="F47" s="16">
        <v>1632</v>
      </c>
      <c r="G47" s="54">
        <f t="shared" si="0"/>
        <v>64.76190476190476</v>
      </c>
    </row>
    <row r="48" spans="1:7" ht="12.75">
      <c r="A48" s="23"/>
      <c r="B48" s="25"/>
      <c r="C48" s="17" t="s">
        <v>57</v>
      </c>
      <c r="D48" s="26" t="s">
        <v>22</v>
      </c>
      <c r="E48" s="16">
        <v>5400</v>
      </c>
      <c r="F48" s="16">
        <v>4931</v>
      </c>
      <c r="G48" s="54">
        <f t="shared" si="0"/>
        <v>91.31481481481481</v>
      </c>
    </row>
    <row r="49" spans="1:7" ht="12.75">
      <c r="A49" s="23"/>
      <c r="B49" s="25"/>
      <c r="C49" s="17" t="s">
        <v>58</v>
      </c>
      <c r="D49" s="26" t="s">
        <v>23</v>
      </c>
      <c r="E49" s="16">
        <v>1290</v>
      </c>
      <c r="F49" s="16">
        <v>645</v>
      </c>
      <c r="G49" s="54">
        <f t="shared" si="0"/>
        <v>50</v>
      </c>
    </row>
    <row r="50" spans="1:7" ht="12.75">
      <c r="A50" s="23"/>
      <c r="B50" s="25"/>
      <c r="C50" s="17" t="s">
        <v>60</v>
      </c>
      <c r="D50" s="26" t="s">
        <v>24</v>
      </c>
      <c r="E50" s="16">
        <v>4000</v>
      </c>
      <c r="F50" s="16">
        <v>8590.16</v>
      </c>
      <c r="G50" s="54">
        <f t="shared" si="0"/>
        <v>214.754</v>
      </c>
    </row>
    <row r="51" spans="1:7" ht="25.5">
      <c r="A51" s="23"/>
      <c r="B51" s="25"/>
      <c r="C51" s="17" t="s">
        <v>54</v>
      </c>
      <c r="D51" s="26" t="s">
        <v>19</v>
      </c>
      <c r="E51" s="16">
        <v>3000</v>
      </c>
      <c r="F51" s="16">
        <v>0.2</v>
      </c>
      <c r="G51" s="54">
        <f t="shared" si="0"/>
        <v>0.006666666666666667</v>
      </c>
    </row>
    <row r="52" spans="1:7" ht="51">
      <c r="A52" s="23"/>
      <c r="B52" s="13">
        <v>75616</v>
      </c>
      <c r="C52" s="17"/>
      <c r="D52" s="12" t="s">
        <v>74</v>
      </c>
      <c r="E52" s="15">
        <f>SUM(E53:E61)</f>
        <v>722700</v>
      </c>
      <c r="F52" s="15">
        <f>SUM(F53:F61)</f>
        <v>389275.9099999999</v>
      </c>
      <c r="G52" s="67">
        <f t="shared" si="0"/>
        <v>53.86410820534107</v>
      </c>
    </row>
    <row r="53" spans="1:7" ht="12.75">
      <c r="A53" s="23"/>
      <c r="B53" s="25"/>
      <c r="C53" s="17" t="s">
        <v>55</v>
      </c>
      <c r="D53" s="26" t="s">
        <v>20</v>
      </c>
      <c r="E53" s="16">
        <v>93000</v>
      </c>
      <c r="F53" s="16">
        <v>52182.58</v>
      </c>
      <c r="G53" s="54">
        <f t="shared" si="0"/>
        <v>56.11030107526882</v>
      </c>
    </row>
    <row r="54" spans="1:7" ht="12.75">
      <c r="A54" s="23"/>
      <c r="B54" s="25"/>
      <c r="C54" s="17" t="s">
        <v>56</v>
      </c>
      <c r="D54" s="26" t="s">
        <v>21</v>
      </c>
      <c r="E54" s="16">
        <v>480000</v>
      </c>
      <c r="F54" s="16">
        <v>248318.65</v>
      </c>
      <c r="G54" s="54">
        <f t="shared" si="0"/>
        <v>51.733052083333334</v>
      </c>
    </row>
    <row r="55" spans="1:7" ht="12.75">
      <c r="A55" s="23"/>
      <c r="B55" s="25"/>
      <c r="C55" s="17" t="s">
        <v>57</v>
      </c>
      <c r="D55" s="26" t="s">
        <v>22</v>
      </c>
      <c r="E55" s="16">
        <v>50000</v>
      </c>
      <c r="F55" s="16">
        <v>34281.29</v>
      </c>
      <c r="G55" s="54">
        <f t="shared" si="0"/>
        <v>68.56258000000001</v>
      </c>
    </row>
    <row r="56" spans="1:7" ht="12.75">
      <c r="A56" s="23"/>
      <c r="B56" s="25"/>
      <c r="C56" s="17" t="s">
        <v>58</v>
      </c>
      <c r="D56" s="26" t="s">
        <v>23</v>
      </c>
      <c r="E56" s="16">
        <v>53000</v>
      </c>
      <c r="F56" s="16">
        <v>27161</v>
      </c>
      <c r="G56" s="54">
        <f t="shared" si="0"/>
        <v>51.24716981132076</v>
      </c>
    </row>
    <row r="57" spans="1:7" ht="12.75">
      <c r="A57" s="23"/>
      <c r="B57" s="25"/>
      <c r="C57" s="35" t="s">
        <v>80</v>
      </c>
      <c r="D57" s="32" t="s">
        <v>81</v>
      </c>
      <c r="E57" s="36">
        <v>1000</v>
      </c>
      <c r="F57" s="36">
        <v>1065</v>
      </c>
      <c r="G57" s="54">
        <f t="shared" si="0"/>
        <v>106.5</v>
      </c>
    </row>
    <row r="58" spans="1:7" ht="12.75">
      <c r="A58" s="23"/>
      <c r="B58" s="25"/>
      <c r="C58" s="17" t="s">
        <v>59</v>
      </c>
      <c r="D58" s="26" t="s">
        <v>25</v>
      </c>
      <c r="E58" s="16">
        <v>14000</v>
      </c>
      <c r="F58" s="16">
        <v>7256</v>
      </c>
      <c r="G58" s="54">
        <f t="shared" si="0"/>
        <v>51.82857142857142</v>
      </c>
    </row>
    <row r="59" spans="1:7" ht="12.75">
      <c r="A59" s="23"/>
      <c r="B59" s="25"/>
      <c r="C59" s="17" t="s">
        <v>60</v>
      </c>
      <c r="D59" s="26" t="s">
        <v>24</v>
      </c>
      <c r="E59" s="16">
        <v>25000</v>
      </c>
      <c r="F59" s="16">
        <v>17616</v>
      </c>
      <c r="G59" s="54">
        <f t="shared" si="0"/>
        <v>70.464</v>
      </c>
    </row>
    <row r="60" spans="1:7" ht="12.75">
      <c r="A60" s="23"/>
      <c r="B60" s="25"/>
      <c r="C60" s="17" t="s">
        <v>94</v>
      </c>
      <c r="D60" s="26" t="s">
        <v>107</v>
      </c>
      <c r="E60" s="16">
        <v>700</v>
      </c>
      <c r="F60" s="16">
        <v>413.6</v>
      </c>
      <c r="G60" s="54">
        <f t="shared" si="0"/>
        <v>59.08571428571429</v>
      </c>
    </row>
    <row r="61" spans="1:7" ht="25.5">
      <c r="A61" s="23"/>
      <c r="B61" s="25"/>
      <c r="C61" s="17" t="s">
        <v>54</v>
      </c>
      <c r="D61" s="26" t="s">
        <v>19</v>
      </c>
      <c r="E61" s="16">
        <v>6000</v>
      </c>
      <c r="F61" s="16">
        <v>981.79</v>
      </c>
      <c r="G61" s="54">
        <f t="shared" si="0"/>
        <v>16.363166666666665</v>
      </c>
    </row>
    <row r="62" spans="1:7" ht="38.25">
      <c r="A62" s="23"/>
      <c r="B62" s="13">
        <v>75618</v>
      </c>
      <c r="C62" s="14"/>
      <c r="D62" s="37" t="s">
        <v>26</v>
      </c>
      <c r="E62" s="15">
        <f>SUM(E63:E65)</f>
        <v>72000</v>
      </c>
      <c r="F62" s="15">
        <f>SUM(F63:F65)</f>
        <v>48380.270000000004</v>
      </c>
      <c r="G62" s="67">
        <f t="shared" si="0"/>
        <v>67.19481944444445</v>
      </c>
    </row>
    <row r="63" spans="1:7" ht="12.75">
      <c r="A63" s="23"/>
      <c r="B63" s="25"/>
      <c r="C63" s="17" t="s">
        <v>61</v>
      </c>
      <c r="D63" s="26" t="s">
        <v>27</v>
      </c>
      <c r="E63" s="16">
        <v>28000</v>
      </c>
      <c r="F63" s="16">
        <v>12397.79</v>
      </c>
      <c r="G63" s="54">
        <f t="shared" si="0"/>
        <v>44.277821428571436</v>
      </c>
    </row>
    <row r="64" spans="1:7" ht="25.5">
      <c r="A64" s="23"/>
      <c r="B64" s="25"/>
      <c r="C64" s="17" t="s">
        <v>62</v>
      </c>
      <c r="D64" s="26" t="s">
        <v>91</v>
      </c>
      <c r="E64" s="16">
        <v>41000</v>
      </c>
      <c r="F64" s="16">
        <v>34482.48</v>
      </c>
      <c r="G64" s="54">
        <f t="shared" si="0"/>
        <v>84.10360975609757</v>
      </c>
    </row>
    <row r="65" spans="1:7" ht="38.25">
      <c r="A65" s="23"/>
      <c r="B65" s="25"/>
      <c r="C65" s="17" t="s">
        <v>82</v>
      </c>
      <c r="D65" s="26" t="s">
        <v>83</v>
      </c>
      <c r="E65" s="16">
        <v>3000</v>
      </c>
      <c r="F65" s="16">
        <v>1500</v>
      </c>
      <c r="G65" s="54">
        <f t="shared" si="0"/>
        <v>50</v>
      </c>
    </row>
    <row r="66" spans="1:7" ht="25.5">
      <c r="A66" s="23"/>
      <c r="B66" s="13">
        <v>75621</v>
      </c>
      <c r="C66" s="14"/>
      <c r="D66" s="12" t="s">
        <v>28</v>
      </c>
      <c r="E66" s="15">
        <f>SUM(E67:E68)</f>
        <v>861062</v>
      </c>
      <c r="F66" s="15">
        <f>SUM(F67:F68)</f>
        <v>419303.33</v>
      </c>
      <c r="G66" s="67">
        <f t="shared" si="0"/>
        <v>48.69606718215414</v>
      </c>
    </row>
    <row r="67" spans="1:7" ht="12.75">
      <c r="A67" s="23"/>
      <c r="B67" s="25"/>
      <c r="C67" s="17" t="s">
        <v>63</v>
      </c>
      <c r="D67" s="26" t="s">
        <v>29</v>
      </c>
      <c r="E67" s="16">
        <v>858062</v>
      </c>
      <c r="F67" s="16">
        <v>417613</v>
      </c>
      <c r="G67" s="54">
        <f t="shared" si="0"/>
        <v>48.66932692509399</v>
      </c>
    </row>
    <row r="68" spans="1:7" ht="12.75">
      <c r="A68" s="23"/>
      <c r="B68" s="25"/>
      <c r="C68" s="17" t="s">
        <v>64</v>
      </c>
      <c r="D68" s="26" t="s">
        <v>30</v>
      </c>
      <c r="E68" s="16">
        <v>3000</v>
      </c>
      <c r="F68" s="16">
        <v>1690.33</v>
      </c>
      <c r="G68" s="54">
        <f t="shared" si="0"/>
        <v>56.34433333333333</v>
      </c>
    </row>
    <row r="69" spans="1:7" ht="12.75">
      <c r="A69" s="23"/>
      <c r="B69" s="13">
        <v>75624</v>
      </c>
      <c r="C69" s="14"/>
      <c r="D69" s="12" t="s">
        <v>69</v>
      </c>
      <c r="E69" s="15">
        <v>30000</v>
      </c>
      <c r="F69" s="15">
        <v>0</v>
      </c>
      <c r="G69" s="67">
        <f t="shared" si="0"/>
        <v>0</v>
      </c>
    </row>
    <row r="70" spans="1:7" ht="60" customHeight="1">
      <c r="A70" s="23"/>
      <c r="B70" s="25"/>
      <c r="C70" s="17" t="s">
        <v>70</v>
      </c>
      <c r="D70" s="26" t="s">
        <v>71</v>
      </c>
      <c r="E70" s="16">
        <v>30000</v>
      </c>
      <c r="F70" s="16">
        <v>0</v>
      </c>
      <c r="G70" s="54">
        <f t="shared" si="0"/>
        <v>0</v>
      </c>
    </row>
    <row r="71" spans="1:7" ht="12.75">
      <c r="A71" s="33">
        <v>758</v>
      </c>
      <c r="B71" s="13"/>
      <c r="C71" s="14"/>
      <c r="D71" s="21" t="s">
        <v>31</v>
      </c>
      <c r="E71" s="22">
        <f>E72+E74</f>
        <v>4815544</v>
      </c>
      <c r="F71" s="22">
        <f>F72+F74</f>
        <v>2812602</v>
      </c>
      <c r="G71" s="68">
        <f t="shared" si="0"/>
        <v>58.40673452469753</v>
      </c>
    </row>
    <row r="72" spans="1:7" ht="25.5">
      <c r="A72" s="23"/>
      <c r="B72" s="13">
        <v>75801</v>
      </c>
      <c r="C72" s="14"/>
      <c r="D72" s="12" t="s">
        <v>32</v>
      </c>
      <c r="E72" s="15">
        <f>SUM(E73)</f>
        <v>3258490</v>
      </c>
      <c r="F72" s="15">
        <f>SUM(F73)</f>
        <v>2034072</v>
      </c>
      <c r="G72" s="67">
        <f aca="true" t="shared" si="1" ref="G72:G112">SUM(F72/E72*100)</f>
        <v>62.423760698974064</v>
      </c>
    </row>
    <row r="73" spans="1:7" ht="12.75">
      <c r="A73" s="23"/>
      <c r="B73" s="25"/>
      <c r="C73" s="17" t="s">
        <v>65</v>
      </c>
      <c r="D73" s="26" t="s">
        <v>33</v>
      </c>
      <c r="E73" s="16">
        <v>3258490</v>
      </c>
      <c r="F73" s="16">
        <v>2034072</v>
      </c>
      <c r="G73" s="54">
        <f t="shared" si="1"/>
        <v>62.423760698974064</v>
      </c>
    </row>
    <row r="74" spans="1:7" ht="25.5">
      <c r="A74" s="23"/>
      <c r="B74" s="13">
        <v>75807</v>
      </c>
      <c r="C74" s="14"/>
      <c r="D74" s="12" t="s">
        <v>66</v>
      </c>
      <c r="E74" s="15">
        <f>SUM(E75)</f>
        <v>1557054</v>
      </c>
      <c r="F74" s="15">
        <f>SUM(F75)</f>
        <v>778530</v>
      </c>
      <c r="G74" s="67">
        <f t="shared" si="1"/>
        <v>50.00019267154511</v>
      </c>
    </row>
    <row r="75" spans="1:7" ht="12.75">
      <c r="A75" s="23"/>
      <c r="B75" s="25"/>
      <c r="C75" s="17" t="s">
        <v>65</v>
      </c>
      <c r="D75" s="26" t="s">
        <v>33</v>
      </c>
      <c r="E75" s="16">
        <v>1557054</v>
      </c>
      <c r="F75" s="16">
        <v>778530</v>
      </c>
      <c r="G75" s="54">
        <f t="shared" si="1"/>
        <v>50.00019267154511</v>
      </c>
    </row>
    <row r="76" spans="1:7" ht="12.75">
      <c r="A76" s="33">
        <v>801</v>
      </c>
      <c r="B76" s="34"/>
      <c r="C76" s="30"/>
      <c r="D76" s="21" t="s">
        <v>34</v>
      </c>
      <c r="E76" s="22">
        <f>E77+E82</f>
        <v>61610</v>
      </c>
      <c r="F76" s="22">
        <f>F77+F82</f>
        <v>33679.87</v>
      </c>
      <c r="G76" s="68">
        <f t="shared" si="1"/>
        <v>54.66623924687551</v>
      </c>
    </row>
    <row r="77" spans="1:7" ht="12.75">
      <c r="A77" s="23"/>
      <c r="B77" s="13">
        <v>80101</v>
      </c>
      <c r="C77" s="14"/>
      <c r="D77" s="12" t="s">
        <v>35</v>
      </c>
      <c r="E77" s="15">
        <f>SUM(E78:E81)</f>
        <v>31810</v>
      </c>
      <c r="F77" s="15">
        <f>SUM(F78:F81)</f>
        <v>17975.870000000003</v>
      </c>
      <c r="G77" s="67">
        <f t="shared" si="1"/>
        <v>56.51012260295505</v>
      </c>
    </row>
    <row r="78" spans="1:7" ht="63.75">
      <c r="A78" s="27"/>
      <c r="B78" s="32"/>
      <c r="C78" s="17" t="s">
        <v>48</v>
      </c>
      <c r="D78" s="26" t="s">
        <v>40</v>
      </c>
      <c r="E78" s="16">
        <v>28000</v>
      </c>
      <c r="F78" s="16">
        <v>15012.26</v>
      </c>
      <c r="G78" s="54">
        <f t="shared" si="1"/>
        <v>53.61521428571429</v>
      </c>
    </row>
    <row r="79" spans="1:7" ht="12.75">
      <c r="A79" s="27"/>
      <c r="B79" s="32"/>
      <c r="C79" s="35" t="s">
        <v>51</v>
      </c>
      <c r="D79" s="32" t="s">
        <v>10</v>
      </c>
      <c r="E79" s="36">
        <v>300</v>
      </c>
      <c r="F79" s="36">
        <v>400.61</v>
      </c>
      <c r="G79" s="54">
        <f t="shared" si="1"/>
        <v>133.5366666666667</v>
      </c>
    </row>
    <row r="80" spans="1:7" ht="12.75">
      <c r="A80" s="23"/>
      <c r="B80" s="25"/>
      <c r="C80" s="17" t="s">
        <v>47</v>
      </c>
      <c r="D80" s="26" t="s">
        <v>5</v>
      </c>
      <c r="E80" s="16">
        <v>500</v>
      </c>
      <c r="F80" s="16">
        <v>306</v>
      </c>
      <c r="G80" s="54">
        <f t="shared" si="1"/>
        <v>61.199999999999996</v>
      </c>
    </row>
    <row r="81" spans="1:7" ht="25.5">
      <c r="A81" s="23"/>
      <c r="B81" s="25"/>
      <c r="C81" s="17" t="s">
        <v>68</v>
      </c>
      <c r="D81" s="26" t="s">
        <v>87</v>
      </c>
      <c r="E81" s="16">
        <v>3010</v>
      </c>
      <c r="F81" s="16">
        <v>2257</v>
      </c>
      <c r="G81" s="54">
        <f t="shared" si="1"/>
        <v>74.98338870431893</v>
      </c>
    </row>
    <row r="82" spans="1:7" ht="12.75">
      <c r="A82" s="27"/>
      <c r="B82" s="38">
        <v>80104</v>
      </c>
      <c r="C82" s="39"/>
      <c r="D82" s="38" t="s">
        <v>41</v>
      </c>
      <c r="E82" s="40">
        <f>SUM(E83)</f>
        <v>29800</v>
      </c>
      <c r="F82" s="40">
        <f>SUM(F83)</f>
        <v>15704</v>
      </c>
      <c r="G82" s="67">
        <f t="shared" si="1"/>
        <v>52.69798657718121</v>
      </c>
    </row>
    <row r="83" spans="1:7" ht="12.75">
      <c r="A83" s="27"/>
      <c r="B83" s="32"/>
      <c r="C83" s="17" t="s">
        <v>47</v>
      </c>
      <c r="D83" s="26" t="s">
        <v>5</v>
      </c>
      <c r="E83" s="16">
        <v>29800</v>
      </c>
      <c r="F83" s="16">
        <v>15704</v>
      </c>
      <c r="G83" s="54">
        <f t="shared" si="1"/>
        <v>52.69798657718121</v>
      </c>
    </row>
    <row r="84" spans="1:7" ht="12.75">
      <c r="A84" s="33">
        <v>851</v>
      </c>
      <c r="B84" s="34"/>
      <c r="C84" s="30"/>
      <c r="D84" s="21" t="s">
        <v>36</v>
      </c>
      <c r="E84" s="22">
        <v>26100</v>
      </c>
      <c r="F84" s="22">
        <v>13050</v>
      </c>
      <c r="G84" s="68">
        <f t="shared" si="1"/>
        <v>50</v>
      </c>
    </row>
    <row r="85" spans="1:7" ht="12.75">
      <c r="A85" s="27"/>
      <c r="B85" s="38">
        <v>85195</v>
      </c>
      <c r="C85" s="39"/>
      <c r="D85" s="38" t="s">
        <v>6</v>
      </c>
      <c r="E85" s="40">
        <v>26100</v>
      </c>
      <c r="F85" s="40">
        <v>13050</v>
      </c>
      <c r="G85" s="67">
        <f t="shared" si="1"/>
        <v>50</v>
      </c>
    </row>
    <row r="86" spans="1:7" ht="12.75">
      <c r="A86" s="23"/>
      <c r="B86" s="25"/>
      <c r="C86" s="17" t="s">
        <v>50</v>
      </c>
      <c r="D86" s="26" t="s">
        <v>13</v>
      </c>
      <c r="E86" s="16">
        <v>26100</v>
      </c>
      <c r="F86" s="16">
        <v>13050</v>
      </c>
      <c r="G86" s="54">
        <f t="shared" si="1"/>
        <v>50</v>
      </c>
    </row>
    <row r="87" spans="1:7" ht="12.75">
      <c r="A87" s="33">
        <v>852</v>
      </c>
      <c r="B87" s="34"/>
      <c r="C87" s="30"/>
      <c r="D87" s="21" t="s">
        <v>42</v>
      </c>
      <c r="E87" s="22">
        <f>E88+E91+E93+E96+E100+E102</f>
        <v>1342390</v>
      </c>
      <c r="F87" s="22">
        <f>F88+F91+F93+F96+F100+F102</f>
        <v>673955.33</v>
      </c>
      <c r="G87" s="68">
        <f t="shared" si="1"/>
        <v>50.205628021662854</v>
      </c>
    </row>
    <row r="88" spans="1:7" ht="38.25">
      <c r="A88" s="33"/>
      <c r="B88" s="13">
        <v>85212</v>
      </c>
      <c r="C88" s="30"/>
      <c r="D88" s="12" t="s">
        <v>67</v>
      </c>
      <c r="E88" s="15">
        <f>SUM(E89:E90)</f>
        <v>1200000</v>
      </c>
      <c r="F88" s="15">
        <f>SUM(F89:F90)</f>
        <v>590476.19</v>
      </c>
      <c r="G88" s="67">
        <f t="shared" si="1"/>
        <v>49.20634916666666</v>
      </c>
    </row>
    <row r="89" spans="1:7" ht="51">
      <c r="A89" s="33"/>
      <c r="B89" s="34"/>
      <c r="C89" s="17" t="s">
        <v>52</v>
      </c>
      <c r="D89" s="26" t="s">
        <v>43</v>
      </c>
      <c r="E89" s="16">
        <v>1200000</v>
      </c>
      <c r="F89" s="16">
        <v>589922</v>
      </c>
      <c r="G89" s="54">
        <f t="shared" si="1"/>
        <v>49.16016666666667</v>
      </c>
    </row>
    <row r="90" spans="1:7" ht="51">
      <c r="A90" s="33"/>
      <c r="B90" s="34"/>
      <c r="C90" s="17" t="s">
        <v>72</v>
      </c>
      <c r="D90" s="26" t="s">
        <v>73</v>
      </c>
      <c r="E90" s="16">
        <v>0</v>
      </c>
      <c r="F90" s="16">
        <v>554.19</v>
      </c>
      <c r="G90" s="54">
        <v>0</v>
      </c>
    </row>
    <row r="91" spans="1:7" ht="51">
      <c r="A91" s="27"/>
      <c r="B91" s="12">
        <v>85213</v>
      </c>
      <c r="C91" s="14"/>
      <c r="D91" s="12" t="s">
        <v>75</v>
      </c>
      <c r="E91" s="15">
        <v>1000</v>
      </c>
      <c r="F91" s="15">
        <v>600</v>
      </c>
      <c r="G91" s="67">
        <f t="shared" si="1"/>
        <v>60</v>
      </c>
    </row>
    <row r="92" spans="1:7" ht="51">
      <c r="A92" s="27"/>
      <c r="B92" s="32"/>
      <c r="C92" s="17" t="s">
        <v>52</v>
      </c>
      <c r="D92" s="26" t="s">
        <v>43</v>
      </c>
      <c r="E92" s="16">
        <v>1000</v>
      </c>
      <c r="F92" s="16">
        <v>600</v>
      </c>
      <c r="G92" s="54">
        <f t="shared" si="1"/>
        <v>60</v>
      </c>
    </row>
    <row r="93" spans="1:7" ht="25.5">
      <c r="A93" s="23"/>
      <c r="B93" s="41">
        <v>85214</v>
      </c>
      <c r="C93" s="14"/>
      <c r="D93" s="42" t="s">
        <v>84</v>
      </c>
      <c r="E93" s="15">
        <f>SUM(E94:E95)</f>
        <v>18000</v>
      </c>
      <c r="F93" s="15">
        <f>SUM(F94:F95)</f>
        <v>9500</v>
      </c>
      <c r="G93" s="67">
        <f t="shared" si="1"/>
        <v>52.77777777777778</v>
      </c>
    </row>
    <row r="94" spans="1:7" ht="51">
      <c r="A94" s="23"/>
      <c r="B94" s="25"/>
      <c r="C94" s="17" t="s">
        <v>52</v>
      </c>
      <c r="D94" s="26" t="s">
        <v>43</v>
      </c>
      <c r="E94" s="16">
        <v>7000</v>
      </c>
      <c r="F94" s="16">
        <v>3900</v>
      </c>
      <c r="G94" s="54">
        <f t="shared" si="1"/>
        <v>55.714285714285715</v>
      </c>
    </row>
    <row r="95" spans="1:7" ht="25.5">
      <c r="A95" s="23"/>
      <c r="B95" s="25"/>
      <c r="C95" s="17" t="s">
        <v>68</v>
      </c>
      <c r="D95" s="26" t="s">
        <v>86</v>
      </c>
      <c r="E95" s="16">
        <v>11000</v>
      </c>
      <c r="F95" s="16">
        <v>5600</v>
      </c>
      <c r="G95" s="54">
        <f t="shared" si="1"/>
        <v>50.90909090909091</v>
      </c>
    </row>
    <row r="96" spans="1:7" ht="12.75">
      <c r="A96" s="23"/>
      <c r="B96" s="13">
        <v>85219</v>
      </c>
      <c r="C96" s="14"/>
      <c r="D96" s="12" t="s">
        <v>37</v>
      </c>
      <c r="E96" s="15">
        <f>SUM(E97:E99)</f>
        <v>103190</v>
      </c>
      <c r="F96" s="15">
        <f>SUM(F97:F99)</f>
        <v>56146.62</v>
      </c>
      <c r="G96" s="67">
        <f t="shared" si="1"/>
        <v>54.410911910068805</v>
      </c>
    </row>
    <row r="97" spans="1:7" ht="12.75">
      <c r="A97" s="27"/>
      <c r="B97" s="32"/>
      <c r="C97" s="35" t="s">
        <v>51</v>
      </c>
      <c r="D97" s="32" t="s">
        <v>10</v>
      </c>
      <c r="E97" s="36">
        <v>400</v>
      </c>
      <c r="F97" s="36">
        <v>275.62</v>
      </c>
      <c r="G97" s="54">
        <f t="shared" si="1"/>
        <v>68.905</v>
      </c>
    </row>
    <row r="98" spans="1:7" ht="12.75">
      <c r="A98" s="23"/>
      <c r="B98" s="25"/>
      <c r="C98" s="17" t="s">
        <v>47</v>
      </c>
      <c r="D98" s="26" t="s">
        <v>5</v>
      </c>
      <c r="E98" s="16">
        <v>40</v>
      </c>
      <c r="F98" s="16">
        <v>21</v>
      </c>
      <c r="G98" s="54">
        <f t="shared" si="1"/>
        <v>52.5</v>
      </c>
    </row>
    <row r="99" spans="1:7" ht="25.5">
      <c r="A99" s="23"/>
      <c r="B99" s="25"/>
      <c r="C99" s="17" t="s">
        <v>68</v>
      </c>
      <c r="D99" s="26" t="s">
        <v>87</v>
      </c>
      <c r="E99" s="16">
        <v>102750</v>
      </c>
      <c r="F99" s="16">
        <v>55850</v>
      </c>
      <c r="G99" s="54">
        <f t="shared" si="1"/>
        <v>54.35523114355231</v>
      </c>
    </row>
    <row r="100" spans="1:7" ht="25.5">
      <c r="A100" s="23"/>
      <c r="B100" s="13">
        <v>85228</v>
      </c>
      <c r="C100" s="14"/>
      <c r="D100" s="12" t="s">
        <v>38</v>
      </c>
      <c r="E100" s="15">
        <v>4200</v>
      </c>
      <c r="F100" s="15">
        <v>2332.52</v>
      </c>
      <c r="G100" s="67">
        <f t="shared" si="1"/>
        <v>55.53619047619047</v>
      </c>
    </row>
    <row r="101" spans="1:7" ht="12.75">
      <c r="A101" s="23"/>
      <c r="B101" s="25"/>
      <c r="C101" s="17" t="s">
        <v>50</v>
      </c>
      <c r="D101" s="26" t="s">
        <v>13</v>
      </c>
      <c r="E101" s="16">
        <v>4200</v>
      </c>
      <c r="F101" s="16">
        <v>2332.52</v>
      </c>
      <c r="G101" s="54">
        <f t="shared" si="1"/>
        <v>55.53619047619047</v>
      </c>
    </row>
    <row r="102" spans="1:7" ht="12.75">
      <c r="A102" s="23"/>
      <c r="B102" s="13">
        <v>85295</v>
      </c>
      <c r="C102" s="14"/>
      <c r="D102" s="12" t="s">
        <v>6</v>
      </c>
      <c r="E102" s="15">
        <v>16000</v>
      </c>
      <c r="F102" s="15">
        <v>14900</v>
      </c>
      <c r="G102" s="67">
        <f t="shared" si="1"/>
        <v>93.125</v>
      </c>
    </row>
    <row r="103" spans="1:7" ht="25.5">
      <c r="A103" s="23"/>
      <c r="B103" s="25"/>
      <c r="C103" s="17" t="s">
        <v>68</v>
      </c>
      <c r="D103" s="26" t="s">
        <v>88</v>
      </c>
      <c r="E103" s="16">
        <v>16000</v>
      </c>
      <c r="F103" s="16">
        <v>14900</v>
      </c>
      <c r="G103" s="54">
        <f t="shared" si="1"/>
        <v>93.125</v>
      </c>
    </row>
    <row r="104" spans="1:7" ht="12.75">
      <c r="A104" s="33">
        <v>854</v>
      </c>
      <c r="B104" s="34"/>
      <c r="C104" s="30"/>
      <c r="D104" s="21" t="s">
        <v>95</v>
      </c>
      <c r="E104" s="22">
        <f>SUM(E105)</f>
        <v>5556</v>
      </c>
      <c r="F104" s="22">
        <v>5556</v>
      </c>
      <c r="G104" s="68">
        <f t="shared" si="1"/>
        <v>100</v>
      </c>
    </row>
    <row r="105" spans="1:7" ht="12.75">
      <c r="A105" s="23"/>
      <c r="B105" s="13">
        <v>85415</v>
      </c>
      <c r="C105" s="14"/>
      <c r="D105" s="12" t="s">
        <v>96</v>
      </c>
      <c r="E105" s="15">
        <f>SUM(E106)</f>
        <v>5556</v>
      </c>
      <c r="F105" s="15">
        <v>5556</v>
      </c>
      <c r="G105" s="67">
        <f t="shared" si="1"/>
        <v>100</v>
      </c>
    </row>
    <row r="106" spans="1:7" ht="25.5">
      <c r="A106" s="48"/>
      <c r="B106" s="49"/>
      <c r="C106" s="17" t="s">
        <v>68</v>
      </c>
      <c r="D106" s="26" t="s">
        <v>88</v>
      </c>
      <c r="E106" s="52">
        <v>5556</v>
      </c>
      <c r="F106" s="52">
        <v>5556</v>
      </c>
      <c r="G106" s="54">
        <f t="shared" si="1"/>
        <v>100</v>
      </c>
    </row>
    <row r="107" spans="1:7" ht="25.5">
      <c r="A107" s="33">
        <v>900</v>
      </c>
      <c r="B107" s="34"/>
      <c r="C107" s="30"/>
      <c r="D107" s="21" t="s">
        <v>97</v>
      </c>
      <c r="E107" s="22">
        <f>SUM(E108)</f>
        <v>4200</v>
      </c>
      <c r="F107" s="22">
        <f>SUM(F108)</f>
        <v>2833.9900000000002</v>
      </c>
      <c r="G107" s="68">
        <f t="shared" si="1"/>
        <v>67.47595238095239</v>
      </c>
    </row>
    <row r="108" spans="1:7" ht="12.75">
      <c r="A108" s="23"/>
      <c r="B108" s="13">
        <v>90003</v>
      </c>
      <c r="C108" s="14"/>
      <c r="D108" s="12" t="s">
        <v>98</v>
      </c>
      <c r="E108" s="55">
        <f>SUM(E109:E110)</f>
        <v>4200</v>
      </c>
      <c r="F108" s="55">
        <f>SUM(F109:F110)</f>
        <v>2833.9900000000002</v>
      </c>
      <c r="G108" s="69">
        <f t="shared" si="1"/>
        <v>67.47595238095239</v>
      </c>
    </row>
    <row r="109" spans="1:7" ht="12.75">
      <c r="A109" s="48"/>
      <c r="B109" s="49"/>
      <c r="C109" s="57" t="s">
        <v>50</v>
      </c>
      <c r="D109" s="58" t="s">
        <v>13</v>
      </c>
      <c r="E109" s="56">
        <v>4000</v>
      </c>
      <c r="F109" s="56">
        <v>2667.05</v>
      </c>
      <c r="G109" s="59">
        <f t="shared" si="1"/>
        <v>66.67625000000001</v>
      </c>
    </row>
    <row r="110" spans="1:7" ht="12.75">
      <c r="A110" s="48"/>
      <c r="B110" s="49"/>
      <c r="C110" s="61" t="s">
        <v>51</v>
      </c>
      <c r="D110" s="62" t="s">
        <v>10</v>
      </c>
      <c r="E110" s="63">
        <v>200</v>
      </c>
      <c r="F110" s="63">
        <v>166.94</v>
      </c>
      <c r="G110" s="64">
        <f t="shared" si="1"/>
        <v>83.47</v>
      </c>
    </row>
    <row r="111" spans="1:7" ht="12.75">
      <c r="A111" s="48"/>
      <c r="B111" s="49"/>
      <c r="C111" s="50"/>
      <c r="D111" s="51"/>
      <c r="E111" s="52"/>
      <c r="F111" s="52"/>
      <c r="G111" s="60"/>
    </row>
    <row r="112" spans="1:7" ht="15.75">
      <c r="A112" s="10"/>
      <c r="B112" s="7"/>
      <c r="C112" s="8"/>
      <c r="D112" s="9" t="s">
        <v>92</v>
      </c>
      <c r="E112" s="65">
        <f>SUM(E87,E84,E76,E71,E41,E38,E35,E25,E19,E7,E15,E104,E107)</f>
        <v>8830587.66</v>
      </c>
      <c r="F112" s="65">
        <f>SUM(F87,F84,F76,F71,F41,F38,F35,F25,F19,F7,F15,F104,F107)</f>
        <v>4775835.95</v>
      </c>
      <c r="G112" s="66">
        <f t="shared" si="1"/>
        <v>54.082877990477925</v>
      </c>
    </row>
    <row r="113" spans="1:4" ht="14.25" customHeight="1">
      <c r="A113" s="4"/>
      <c r="B113" s="4"/>
      <c r="C113" s="5"/>
      <c r="D113" s="5"/>
    </row>
    <row r="114" ht="12.75">
      <c r="E114" s="11" t="s">
        <v>108</v>
      </c>
    </row>
    <row r="115" ht="12.75">
      <c r="E115" s="11"/>
    </row>
    <row r="116" ht="12.75">
      <c r="E116" s="1" t="s">
        <v>109</v>
      </c>
    </row>
    <row r="117" spans="2:5" ht="12.75">
      <c r="B117" s="11"/>
      <c r="E117" s="11"/>
    </row>
    <row r="120" ht="12.75">
      <c r="B120" s="11"/>
    </row>
  </sheetData>
  <printOptions/>
  <pageMargins left="1.1" right="0" top="0.59" bottom="0.984251968503937" header="0.5118110236220472" footer="0.5118110236220472"/>
  <pageSetup firstPageNumber="16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2007-08-02T06:33:16Z</cp:lastPrinted>
  <dcterms:created xsi:type="dcterms:W3CDTF">2003-12-10T09:49:59Z</dcterms:created>
  <dcterms:modified xsi:type="dcterms:W3CDTF">2007-08-02T06:34:19Z</dcterms:modified>
  <cp:category/>
  <cp:version/>
  <cp:contentType/>
  <cp:contentStatus/>
</cp:coreProperties>
</file>