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h_spr I" sheetId="1" r:id="rId1"/>
  </sheets>
  <definedNames>
    <definedName name="_xlnm.Print_Titles" localSheetId="0">'doch_spr I'!$7:$7</definedName>
  </definedNames>
  <calcPr fullCalcOnLoad="1"/>
</workbook>
</file>

<file path=xl/sharedStrings.xml><?xml version="1.0" encoding="utf-8"?>
<sst xmlns="http://schemas.openxmlformats.org/spreadsheetml/2006/main" count="212" uniqueCount="127">
  <si>
    <t xml:space="preserve">Zał. Nr 1                   do Zarządzenia              Nr 27/07                 Wójta Gminy                       z dnia 12.03.07 r.                     </t>
  </si>
  <si>
    <t>SPRAWOZDANIE</t>
  </si>
  <si>
    <t>Z WYKONANIA  PLANU  DOCHODÓW  BUDŻETU  GMINY</t>
  </si>
  <si>
    <t>za  2006 rok</t>
  </si>
  <si>
    <t>dochody ogółem</t>
  </si>
  <si>
    <t>Dział</t>
  </si>
  <si>
    <t>Rozdział</t>
  </si>
  <si>
    <t>§</t>
  </si>
  <si>
    <t>Nazwa działu, rozdziału, paragrafu</t>
  </si>
  <si>
    <t>Plan</t>
  </si>
  <si>
    <t>Wykonanie</t>
  </si>
  <si>
    <t>o/o</t>
  </si>
  <si>
    <t>ROLNICTWO   I  ŁOWIECTWO</t>
  </si>
  <si>
    <t>Melioracje wodne</t>
  </si>
  <si>
    <t>0920</t>
  </si>
  <si>
    <t>pozostałe odsetki</t>
  </si>
  <si>
    <t>0970</t>
  </si>
  <si>
    <t>wpływy z różnych dochodów</t>
  </si>
  <si>
    <t>Infrastruktura wodociągowa i sanitacyjna wsi</t>
  </si>
  <si>
    <t>6300</t>
  </si>
  <si>
    <t>Wpływy z tytułu pomocy finansowej udzielanej między jednostkami samorządu terytorialnego na dofinansowanie własnych zadań zleconych gminom ustawami</t>
  </si>
  <si>
    <t>Pozostała działalność</t>
  </si>
  <si>
    <t>0750</t>
  </si>
  <si>
    <t>dochody z najmu i dzierżawy składników majątkowych Skarbu Państwa 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</si>
  <si>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</si>
  <si>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</si>
  <si>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TRANSPORT  I ŁĄCZNOŚĆ</t>
  </si>
  <si>
    <t>Drogi publiczne gminne</t>
  </si>
  <si>
    <t>6260</t>
  </si>
  <si>
    <t>Dotacje otrzymane z funduszy celowych na finansowanie lub dofinasowanie kosztó realizacji inwestycji i zakupów inwestycyjnych jednostek sektora finansów publicznych</t>
  </si>
  <si>
    <t>GOSPODARKA  MIESZKANIOWA</t>
  </si>
  <si>
    <t>Gospodarka gruntami i nieruchomościami</t>
  </si>
  <si>
    <t>0470</t>
  </si>
  <si>
    <t>wpływy z opłat za zarząd, użytkowanie i użytkowanie wieczyste nieruchomości</t>
  </si>
  <si>
    <t>0870</t>
  </si>
  <si>
    <t>wpływy ze sprzedaży składników majątkowych</t>
  </si>
  <si>
    <t>ADMINISTRACJA 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</si>
  <si>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</si>
  <si>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</si>
  <si>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</si>
  <si>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</si>
  <si>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0830</t>
  </si>
  <si>
    <t>wpływy z usług</t>
  </si>
  <si>
    <t>URZĘDY  NACZELNYCH ORGANÓW  WŁADZY PAŃSTWOWEJ,  KONTROLI  I  OCHRONY PRAWA  ORAZ SĄDOWNICTWA</t>
  </si>
  <si>
    <t>Urzędy naczelnych organów władzy państwowej, kontroli i ochrony prawa</t>
  </si>
  <si>
    <t xml:space="preserve">Wybory do rad gmin, rad powiatów i sejmików województw, wybory wójtów, burmistrzów i prezydentów miast oraz referenda gminne, powiatowe i wojewódzkie </t>
  </si>
  <si>
    <t>BEZPIECZEŃSTWO  PUBLICZNE  I  OCHRONA PRZECIWPOŻAROWA</t>
  </si>
  <si>
    <t>Ochotnicze straże pożarne</t>
  </si>
  <si>
    <t>wpływy z pomocy finansowej udzielanej między jednostkami samorządu terytorialnego na dofinansowanie własnych zadań inwestycyjnych i zakupów inwestycyjnych</t>
  </si>
  <si>
    <t>Obrona cywilna</t>
  </si>
  <si>
    <t>DOCHODY  OD  OSÓB  PRAWNYCH,  OD  OSÓB  FIZYCZNYCH I OD  INNYCH  JEDNOSTEK  NIE  POSIADAJĄCYCH  OSOBOWOŚCI  PRAWNEJ 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</si>
  <si>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</si>
  <si>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</si>
  <si>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</si>
  <si>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</si>
  <si>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</si>
  <si>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oraz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</si>
  <si>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</si>
  <si>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</si>
  <si>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</si>
  <si>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</si>
  <si>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</si>
  <si>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</si>
  <si>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</si>
  <si>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</si>
  <si>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</si>
  <si>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</si>
  <si>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cywilnoprawnych, oraz podatków i opłat lokalnych od osób fizycznych</t>
  </si>
  <si>
    <t>0360</t>
  </si>
  <si>
    <t>podatek od spadków i darowizn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</si>
  <si>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</si>
  <si>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</si>
  <si>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</si>
  <si>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</si>
  <si>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</si>
  <si>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</si>
  <si>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</si>
  <si>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</si>
  <si>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</si>
  <si>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</si>
  <si>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</si>
  <si>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</si>
  <si>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</si>
  <si>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</si>
  <si>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</si>
  <si>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</si>
  <si>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Dywidendy</t>
  </si>
  <si>
    <t>0740</t>
  </si>
  <si>
    <t>dywidendy i kwoty uzyskane ze zbycia praw majątkowych</t>
  </si>
  <si>
    <t>ROŻNE 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</si>
  <si>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</si>
  <si>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</si>
  <si>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</si>
  <si>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</si>
  <si>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OŚWIATA  I  WYCHOWANIE</t>
  </si>
  <si>
    <t>Szkoły  podstawowe</t>
  </si>
  <si>
    <t>2030</t>
  </si>
  <si>
    <t>dotacje celowe otrzymane z budżetu państwa na realizację własnych zadań bieżących gmin (związków gmin)</t>
  </si>
  <si>
    <t>2710</t>
  </si>
  <si>
    <t>wpływy z tytułu pomocy finansowej udzielanej między jednostkami samorządu terytorialnego na dofinansowanie własnych zadań bieżących</t>
  </si>
  <si>
    <t>6290</t>
  </si>
  <si>
    <t>Środki na dofinansowanie własnych inwestycji gmin (związków gmin), powiatów (związków powiatów), samorządów województw, pozyskane z innych źródeł</t>
  </si>
  <si>
    <t>Przedszkola</t>
  </si>
  <si>
    <t>wpływy z tytułu pomocy finansowej udzielanej między jednostkami samorządu terytorialnego na dofinansowanie własnych zadań inwestycyjnych i zakupów inwestycyjnych</t>
  </si>
  <si>
    <t>OCHRONA  ZDROWIA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</si>
  <si>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</si>
  <si>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</si>
  <si>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</si>
  <si>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</si>
  <si>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</si>
  <si>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</si>
  <si>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Usuwanie skutków klęsk żywiołowych</t>
  </si>
  <si>
    <t>2020</t>
  </si>
  <si>
    <t>dotacje celowe otrzymane z budżetu państwa na  zadania bieżące realizowane przez gminę na podstawie porozumień z organami administracji rządowej</t>
  </si>
  <si>
    <t>EDUKACYJNA  OPIEKA  WYCHOWAWCZA</t>
  </si>
  <si>
    <t>Pomoc materialna dla uczniów</t>
  </si>
  <si>
    <t>GOSPODARKA  KOMUNALNA  I  OCHRONA  ŚRODOWISKA</t>
  </si>
  <si>
    <t>Oczyszczanie miast i wsi</t>
  </si>
  <si>
    <t>2708</t>
  </si>
  <si>
    <t>Środki na dofinansowanie własnych zadań bieżących gmin (związków gmin), powiatów (związków powiatów), samorządów województw, pozyskane z innych źródeł</t>
  </si>
  <si>
    <t>6298</t>
  </si>
  <si>
    <t>KULTURA FIZYCZNA I SPORT</t>
  </si>
  <si>
    <t>Obiekty sportowe</t>
  </si>
  <si>
    <t xml:space="preserve">Wpływy z tytułu pomocy finansowej udzielanej między jednostkami samorządu terytorialnego na dofinansowanie własnych zadań bieżących </t>
  </si>
  <si>
    <t>RAZEM</t>
  </si>
  <si>
    <t>Wójt Gminy</t>
  </si>
  <si>
    <t>Czesław Marian Zalewski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</si>
</sst>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#,##0"/>
    <numFmt numFmtId="167" formatCode="#,##0.00"/>
    <numFmt numFmtId="168" formatCode="00000"/>
    <numFmt numFmtId="169" formatCode="@"/>
    <numFmt numFmtId="170" formatCode="0.0"/>
  </numFmts>
  <fonts count="16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i/>
      <sz val="8"/>
      <name val="Arial CE"/>
      <family val="2"/>
    </font>
    <font>
      <sz val="14"/>
      <name val="Arial CE"/>
      <family val="0"/>
    </font>
    <font>
      <b/>
      <sz val="12"/>
      <name val="Arial CE"/>
      <family val="2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2"/>
      <name val="Arial CE"/>
      <family val="0"/>
    </font>
    <font>
      <u val="single"/>
      <sz val="12"/>
      <name val="Arial CE"/>
      <family val="0"/>
    </font>
    <font>
      <b/>
      <u val="single"/>
      <sz val="10"/>
      <name val="Arial CE"/>
      <family val="2"/>
    </font>
    <font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6" fillId="0" borderId="0" xfId="0" applyNumberFormat="1" applyFont="1" applyFill="1" applyBorder="1" applyAlignment="1" applyProtection="1">
      <alignment horizontal="center" wrapText="1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9" fillId="0" borderId="1" xfId="0" applyNumberFormat="1" applyFont="1" applyFill="1" applyBorder="1" applyAlignment="1" applyProtection="1">
      <alignment horizontal="center" vertical="center"/>
      <protection/>
    </xf>
    <xf numFmtId="164" fontId="9" fillId="0" borderId="2" xfId="0" applyNumberFormat="1" applyFont="1" applyFill="1" applyBorder="1" applyAlignment="1" applyProtection="1">
      <alignment horizontal="center" vertical="center"/>
      <protection/>
    </xf>
    <xf numFmtId="165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6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Fill="1" applyBorder="1" applyAlignment="1" applyProtection="1">
      <alignment/>
      <protection/>
    </xf>
    <xf numFmtId="165" fontId="2" fillId="0" borderId="3" xfId="0" applyNumberFormat="1" applyFont="1" applyFill="1" applyBorder="1" applyAlignment="1" applyProtection="1">
      <alignment horizontal="center" vertical="top"/>
      <protection/>
    </xf>
    <xf numFmtId="166" fontId="2" fillId="0" borderId="3" xfId="0" applyNumberFormat="1" applyFont="1" applyFill="1" applyBorder="1" applyAlignment="1" applyProtection="1">
      <alignment vertical="top"/>
      <protection/>
    </xf>
    <xf numFmtId="167" fontId="2" fillId="0" borderId="4" xfId="0" applyNumberFormat="1" applyFont="1" applyFill="1" applyBorder="1" applyAlignment="1" applyProtection="1">
      <alignment vertical="top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65" fontId="10" fillId="0" borderId="5" xfId="0" applyNumberFormat="1" applyFont="1" applyFill="1" applyBorder="1" applyAlignment="1" applyProtection="1">
      <alignment vertical="top" wrapText="1"/>
      <protection/>
    </xf>
    <xf numFmtId="168" fontId="11" fillId="0" borderId="5" xfId="0" applyNumberFormat="1" applyFont="1" applyFill="1" applyBorder="1" applyAlignment="1" applyProtection="1">
      <alignment horizontal="center" vertical="top" wrapText="1"/>
      <protection/>
    </xf>
    <xf numFmtId="169" fontId="10" fillId="0" borderId="5" xfId="0" applyNumberFormat="1" applyFont="1" applyFill="1" applyBorder="1" applyAlignment="1" applyProtection="1">
      <alignment horizontal="center" vertical="top" wrapText="1"/>
      <protection/>
    </xf>
    <xf numFmtId="164" fontId="10" fillId="0" borderId="5" xfId="0" applyNumberFormat="1" applyFont="1" applyFill="1" applyBorder="1" applyAlignment="1" applyProtection="1">
      <alignment vertical="top" wrapText="1"/>
      <protection/>
    </xf>
    <xf numFmtId="166" fontId="10" fillId="0" borderId="5" xfId="0" applyNumberFormat="1" applyFont="1" applyFill="1" applyBorder="1" applyAlignment="1" applyProtection="1">
      <alignment vertical="top" wrapText="1"/>
      <protection/>
    </xf>
    <xf numFmtId="167" fontId="10" fillId="0" borderId="5" xfId="0" applyNumberFormat="1" applyFont="1" applyFill="1" applyBorder="1" applyAlignment="1" applyProtection="1">
      <alignment vertical="top" wrapText="1"/>
      <protection/>
    </xf>
    <xf numFmtId="170" fontId="12" fillId="0" borderId="5" xfId="0" applyNumberFormat="1" applyFont="1" applyFill="1" applyBorder="1" applyAlignment="1" applyProtection="1">
      <alignment vertical="top"/>
      <protection/>
    </xf>
    <xf numFmtId="165" fontId="13" fillId="0" borderId="6" xfId="0" applyNumberFormat="1" applyFont="1" applyFill="1" applyBorder="1" applyAlignment="1" applyProtection="1">
      <alignment vertical="top"/>
      <protection/>
    </xf>
    <xf numFmtId="168" fontId="14" fillId="0" borderId="6" xfId="0" applyNumberFormat="1" applyFont="1" applyFill="1" applyBorder="1" applyAlignment="1" applyProtection="1">
      <alignment horizontal="center" vertical="top"/>
      <protection/>
    </xf>
    <xf numFmtId="169" fontId="14" fillId="0" borderId="6" xfId="0" applyNumberFormat="1" applyFont="1" applyFill="1" applyBorder="1" applyAlignment="1" applyProtection="1">
      <alignment horizontal="center" vertical="top" wrapText="1"/>
      <protection/>
    </xf>
    <xf numFmtId="164" fontId="14" fillId="0" borderId="6" xfId="0" applyNumberFormat="1" applyFont="1" applyFill="1" applyBorder="1" applyAlignment="1" applyProtection="1">
      <alignment vertical="top" wrapText="1"/>
      <protection/>
    </xf>
    <xf numFmtId="166" fontId="14" fillId="0" borderId="6" xfId="0" applyNumberFormat="1" applyFont="1" applyFill="1" applyBorder="1" applyAlignment="1" applyProtection="1">
      <alignment vertical="top" wrapText="1"/>
      <protection/>
    </xf>
    <xf numFmtId="167" fontId="14" fillId="0" borderId="6" xfId="0" applyNumberFormat="1" applyFont="1" applyFill="1" applyBorder="1" applyAlignment="1" applyProtection="1">
      <alignment vertical="top" wrapText="1"/>
      <protection/>
    </xf>
    <xf numFmtId="169" fontId="2" fillId="0" borderId="6" xfId="0" applyNumberFormat="1" applyFont="1" applyFill="1" applyBorder="1" applyAlignment="1" applyProtection="1">
      <alignment horizontal="center" vertical="top" wrapText="1"/>
      <protection/>
    </xf>
    <xf numFmtId="164" fontId="2" fillId="0" borderId="6" xfId="0" applyNumberFormat="1" applyFont="1" applyFill="1" applyBorder="1" applyAlignment="1" applyProtection="1">
      <alignment vertical="top"/>
      <protection/>
    </xf>
    <xf numFmtId="166" fontId="2" fillId="0" borderId="6" xfId="0" applyNumberFormat="1" applyFont="1" applyFill="1" applyBorder="1" applyAlignment="1" applyProtection="1">
      <alignment vertical="top" wrapText="1"/>
      <protection/>
    </xf>
    <xf numFmtId="167" fontId="2" fillId="0" borderId="6" xfId="0" applyNumberFormat="1" applyFont="1" applyFill="1" applyBorder="1" applyAlignment="1" applyProtection="1">
      <alignment vertical="top" wrapText="1"/>
      <protection/>
    </xf>
    <xf numFmtId="168" fontId="2" fillId="0" borderId="6" xfId="0" applyNumberFormat="1" applyFont="1" applyFill="1" applyBorder="1" applyAlignment="1" applyProtection="1">
      <alignment horizontal="center" vertical="top"/>
      <protection/>
    </xf>
    <xf numFmtId="164" fontId="2" fillId="0" borderId="6" xfId="0" applyNumberFormat="1" applyFont="1" applyFill="1" applyBorder="1" applyAlignment="1" applyProtection="1">
      <alignment vertical="top" wrapText="1"/>
      <protection/>
    </xf>
    <xf numFmtId="169" fontId="14" fillId="0" borderId="6" xfId="0" applyNumberFormat="1" applyFont="1" applyFill="1" applyBorder="1" applyAlignment="1" applyProtection="1">
      <alignment vertical="top"/>
      <protection/>
    </xf>
    <xf numFmtId="164" fontId="14" fillId="0" borderId="6" xfId="0" applyNumberFormat="1" applyFont="1" applyFill="1" applyBorder="1" applyAlignment="1" applyProtection="1">
      <alignment vertical="top"/>
      <protection/>
    </xf>
    <xf numFmtId="166" fontId="14" fillId="0" borderId="6" xfId="0" applyNumberFormat="1" applyFont="1" applyFill="1" applyBorder="1" applyAlignment="1" applyProtection="1">
      <alignment vertical="top"/>
      <protection/>
    </xf>
    <xf numFmtId="167" fontId="14" fillId="0" borderId="6" xfId="0" applyNumberFormat="1" applyFont="1" applyFill="1" applyBorder="1" applyAlignment="1" applyProtection="1">
      <alignment vertical="top"/>
      <protection/>
    </xf>
    <xf numFmtId="168" fontId="14" fillId="0" borderId="6" xfId="0" applyNumberFormat="1" applyFont="1" applyFill="1" applyBorder="1" applyAlignment="1" applyProtection="1">
      <alignment horizontal="center" vertical="top" wrapText="1"/>
      <protection/>
    </xf>
    <xf numFmtId="164" fontId="2" fillId="0" borderId="6" xfId="0" applyNumberFormat="1" applyFont="1" applyFill="1" applyBorder="1" applyAlignment="1" applyProtection="1">
      <alignment horizontal="center" vertical="top" wrapText="1"/>
      <protection/>
    </xf>
    <xf numFmtId="165" fontId="10" fillId="0" borderId="6" xfId="0" applyNumberFormat="1" applyFont="1" applyFill="1" applyBorder="1" applyAlignment="1" applyProtection="1">
      <alignment horizontal="center" vertical="top" wrapText="1"/>
      <protection/>
    </xf>
    <xf numFmtId="168" fontId="10" fillId="0" borderId="6" xfId="0" applyNumberFormat="1" applyFont="1" applyFill="1" applyBorder="1" applyAlignment="1" applyProtection="1">
      <alignment horizontal="center" vertical="top" wrapText="1"/>
      <protection/>
    </xf>
    <xf numFmtId="169" fontId="10" fillId="0" borderId="6" xfId="0" applyNumberFormat="1" applyFont="1" applyFill="1" applyBorder="1" applyAlignment="1" applyProtection="1">
      <alignment horizontal="center" vertical="top" wrapText="1"/>
      <protection/>
    </xf>
    <xf numFmtId="164" fontId="10" fillId="0" borderId="6" xfId="0" applyNumberFormat="1" applyFont="1" applyFill="1" applyBorder="1" applyAlignment="1" applyProtection="1">
      <alignment vertical="top" wrapText="1"/>
      <protection/>
    </xf>
    <xf numFmtId="166" fontId="10" fillId="0" borderId="6" xfId="0" applyNumberFormat="1" applyFont="1" applyFill="1" applyBorder="1" applyAlignment="1" applyProtection="1">
      <alignment vertical="top" wrapText="1"/>
      <protection/>
    </xf>
    <xf numFmtId="167" fontId="10" fillId="0" borderId="6" xfId="0" applyNumberFormat="1" applyFont="1" applyFill="1" applyBorder="1" applyAlignment="1" applyProtection="1">
      <alignment vertical="top" wrapText="1"/>
      <protection/>
    </xf>
    <xf numFmtId="165" fontId="2" fillId="0" borderId="6" xfId="0" applyNumberFormat="1" applyFont="1" applyFill="1" applyBorder="1" applyAlignment="1" applyProtection="1">
      <alignment horizontal="center" vertical="top" wrapText="1"/>
      <protection/>
    </xf>
    <xf numFmtId="165" fontId="10" fillId="0" borderId="6" xfId="0" applyNumberFormat="1" applyFont="1" applyFill="1" applyBorder="1" applyAlignment="1" applyProtection="1">
      <alignment vertical="top"/>
      <protection/>
    </xf>
    <xf numFmtId="168" fontId="10" fillId="0" borderId="6" xfId="0" applyNumberFormat="1" applyFont="1" applyFill="1" applyBorder="1" applyAlignment="1" applyProtection="1">
      <alignment horizontal="center" vertical="top"/>
      <protection/>
    </xf>
    <xf numFmtId="166" fontId="14" fillId="0" borderId="6" xfId="0" applyNumberFormat="1" applyFont="1" applyFill="1" applyBorder="1" applyAlignment="1" applyProtection="1">
      <alignment vertical="top" wrapText="1"/>
      <protection/>
    </xf>
    <xf numFmtId="167" fontId="14" fillId="0" borderId="6" xfId="0" applyNumberFormat="1" applyFont="1" applyFill="1" applyBorder="1" applyAlignment="1" applyProtection="1">
      <alignment vertical="top" wrapText="1"/>
      <protection/>
    </xf>
    <xf numFmtId="169" fontId="2" fillId="0" borderId="6" xfId="0" applyNumberFormat="1" applyFont="1" applyFill="1" applyBorder="1" applyAlignment="1" applyProtection="1">
      <alignment horizontal="center" vertical="top" wrapText="1"/>
      <protection/>
    </xf>
    <xf numFmtId="164" fontId="2" fillId="0" borderId="6" xfId="0" applyNumberFormat="1" applyFont="1" applyFill="1" applyBorder="1" applyAlignment="1" applyProtection="1">
      <alignment vertical="top" wrapText="1"/>
      <protection/>
    </xf>
    <xf numFmtId="166" fontId="2" fillId="0" borderId="6" xfId="0" applyNumberFormat="1" applyFont="1" applyFill="1" applyBorder="1" applyAlignment="1" applyProtection="1">
      <alignment vertical="top" wrapText="1"/>
      <protection/>
    </xf>
    <xf numFmtId="167" fontId="2" fillId="0" borderId="6" xfId="0" applyNumberFormat="1" applyFont="1" applyFill="1" applyBorder="1" applyAlignment="1" applyProtection="1">
      <alignment vertical="top" wrapText="1"/>
      <protection/>
    </xf>
    <xf numFmtId="164" fontId="2" fillId="0" borderId="6" xfId="0" applyNumberFormat="1" applyFont="1" applyFill="1" applyBorder="1" applyAlignment="1" applyProtection="1">
      <alignment horizontal="center" vertical="top"/>
      <protection/>
    </xf>
    <xf numFmtId="164" fontId="14" fillId="0" borderId="6" xfId="0" applyNumberFormat="1" applyFont="1" applyFill="1" applyBorder="1" applyAlignment="1" applyProtection="1">
      <alignment horizontal="center" vertical="top"/>
      <protection/>
    </xf>
    <xf numFmtId="169" fontId="2" fillId="0" borderId="6" xfId="0" applyNumberFormat="1" applyFont="1" applyFill="1" applyBorder="1" applyAlignment="1" applyProtection="1">
      <alignment horizontal="center" vertical="top"/>
      <protection/>
    </xf>
    <xf numFmtId="166" fontId="2" fillId="0" borderId="6" xfId="0" applyNumberFormat="1" applyFont="1" applyFill="1" applyBorder="1" applyAlignment="1" applyProtection="1">
      <alignment vertical="top"/>
      <protection/>
    </xf>
    <xf numFmtId="167" fontId="2" fillId="0" borderId="6" xfId="0" applyNumberFormat="1" applyFont="1" applyFill="1" applyBorder="1" applyAlignment="1" applyProtection="1">
      <alignment vertical="top"/>
      <protection/>
    </xf>
    <xf numFmtId="168" fontId="14" fillId="0" borderId="6" xfId="0" applyNumberFormat="1" applyFont="1" applyFill="1" applyBorder="1" applyAlignment="1" applyProtection="1">
      <alignment horizontal="center" vertical="top"/>
      <protection/>
    </xf>
    <xf numFmtId="167" fontId="15" fillId="0" borderId="6" xfId="0" applyNumberFormat="1" applyFont="1" applyFill="1" applyBorder="1" applyAlignment="1" applyProtection="1">
      <alignment vertical="top"/>
      <protection/>
    </xf>
    <xf numFmtId="164" fontId="14" fillId="0" borderId="6" xfId="0" applyNumberFormat="1" applyFont="1" applyFill="1" applyBorder="1" applyAlignment="1" applyProtection="1">
      <alignment vertical="top" wrapText="1"/>
      <protection/>
    </xf>
    <xf numFmtId="169" fontId="14" fillId="0" borderId="6" xfId="0" applyNumberFormat="1" applyFont="1" applyFill="1" applyBorder="1" applyAlignment="1" applyProtection="1">
      <alignment horizontal="center" vertical="top" wrapText="1"/>
      <protection/>
    </xf>
    <xf numFmtId="168" fontId="7" fillId="0" borderId="6" xfId="0" applyNumberFormat="1" applyFont="1" applyFill="1" applyBorder="1" applyAlignment="1" applyProtection="1">
      <alignment horizontal="center" vertical="top"/>
      <protection/>
    </xf>
    <xf numFmtId="169" fontId="7" fillId="0" borderId="6" xfId="0" applyNumberFormat="1" applyFont="1" applyFill="1" applyBorder="1" applyAlignment="1" applyProtection="1">
      <alignment horizontal="center" vertical="top" wrapText="1"/>
      <protection/>
    </xf>
    <xf numFmtId="169" fontId="14" fillId="0" borderId="6" xfId="0" applyNumberFormat="1" applyFont="1" applyFill="1" applyBorder="1" applyAlignment="1" applyProtection="1">
      <alignment horizontal="center" vertical="top"/>
      <protection/>
    </xf>
    <xf numFmtId="164" fontId="14" fillId="0" borderId="6" xfId="0" applyNumberFormat="1" applyFont="1" applyFill="1" applyBorder="1" applyAlignment="1" applyProtection="1">
      <alignment horizontal="center" vertical="top" wrapText="1"/>
      <protection/>
    </xf>
    <xf numFmtId="164" fontId="14" fillId="0" borderId="6" xfId="0" applyNumberFormat="1" applyFont="1" applyFill="1" applyBorder="1" applyAlignment="1" applyProtection="1">
      <alignment horizontal="center" vertical="top"/>
      <protection/>
    </xf>
    <xf numFmtId="165" fontId="14" fillId="0" borderId="6" xfId="0" applyNumberFormat="1" applyFont="1" applyFill="1" applyBorder="1" applyAlignment="1" applyProtection="1">
      <alignment horizontal="center" vertical="top"/>
      <protection/>
    </xf>
    <xf numFmtId="168" fontId="13" fillId="0" borderId="6" xfId="0" applyNumberFormat="1" applyFont="1" applyFill="1" applyBorder="1" applyAlignment="1" applyProtection="1">
      <alignment horizontal="center" vertical="top"/>
      <protection/>
    </xf>
    <xf numFmtId="165" fontId="13" fillId="0" borderId="7" xfId="0" applyNumberFormat="1" applyFont="1" applyFill="1" applyBorder="1" applyAlignment="1" applyProtection="1">
      <alignment vertical="top"/>
      <protection/>
    </xf>
    <xf numFmtId="168" fontId="2" fillId="0" borderId="7" xfId="0" applyNumberFormat="1" applyFont="1" applyFill="1" applyBorder="1" applyAlignment="1" applyProtection="1">
      <alignment horizontal="center" vertical="top"/>
      <protection/>
    </xf>
    <xf numFmtId="164" fontId="10" fillId="0" borderId="7" xfId="0" applyNumberFormat="1" applyFont="1" applyFill="1" applyBorder="1" applyAlignment="1" applyProtection="1">
      <alignment horizontal="center" vertical="top" wrapText="1"/>
      <protection/>
    </xf>
    <xf numFmtId="164" fontId="14" fillId="0" borderId="7" xfId="0" applyNumberFormat="1" applyFont="1" applyFill="1" applyBorder="1" applyAlignment="1" applyProtection="1">
      <alignment horizontal="center" vertical="top" wrapText="1"/>
      <protection/>
    </xf>
    <xf numFmtId="164" fontId="2" fillId="0" borderId="7" xfId="0" applyNumberFormat="1" applyFont="1" applyFill="1" applyBorder="1" applyAlignment="1" applyProtection="1">
      <alignment horizontal="center" vertical="top" wrapText="1"/>
      <protection/>
    </xf>
    <xf numFmtId="168" fontId="14" fillId="0" borderId="8" xfId="0" applyNumberFormat="1" applyFont="1" applyFill="1" applyBorder="1" applyAlignment="1" applyProtection="1">
      <alignment horizontal="center" vertical="top"/>
      <protection/>
    </xf>
    <xf numFmtId="169" fontId="2" fillId="0" borderId="7" xfId="0" applyNumberFormat="1" applyFont="1" applyFill="1" applyBorder="1" applyAlignment="1" applyProtection="1">
      <alignment horizontal="center" vertical="top" wrapText="1"/>
      <protection/>
    </xf>
    <xf numFmtId="164" fontId="14" fillId="0" borderId="7" xfId="0" applyNumberFormat="1" applyFont="1" applyFill="1" applyBorder="1" applyAlignment="1" applyProtection="1">
      <alignment vertical="top" wrapText="1"/>
      <protection/>
    </xf>
    <xf numFmtId="166" fontId="14" fillId="0" borderId="7" xfId="0" applyNumberFormat="1" applyFont="1" applyFill="1" applyBorder="1" applyAlignment="1" applyProtection="1">
      <alignment vertical="top" wrapText="1"/>
      <protection/>
    </xf>
    <xf numFmtId="166" fontId="2" fillId="0" borderId="7" xfId="0" applyNumberFormat="1" applyFont="1" applyFill="1" applyBorder="1" applyAlignment="1" applyProtection="1">
      <alignment vertical="top" wrapText="1"/>
      <protection/>
    </xf>
    <xf numFmtId="164" fontId="10" fillId="0" borderId="6" xfId="0" applyNumberFormat="1" applyFont="1" applyFill="1" applyBorder="1" applyAlignment="1" applyProtection="1">
      <alignment vertical="top"/>
      <protection/>
    </xf>
    <xf numFmtId="164" fontId="10" fillId="0" borderId="7" xfId="0" applyNumberFormat="1" applyFont="1" applyFill="1" applyBorder="1" applyAlignment="1" applyProtection="1">
      <alignment vertical="top" wrapText="1"/>
      <protection/>
    </xf>
    <xf numFmtId="166" fontId="10" fillId="0" borderId="7" xfId="0" applyNumberFormat="1" applyFont="1" applyFill="1" applyBorder="1" applyAlignment="1" applyProtection="1">
      <alignment vertical="top" wrapText="1"/>
      <protection/>
    </xf>
    <xf numFmtId="168" fontId="14" fillId="0" borderId="9" xfId="0" applyNumberFormat="1" applyFont="1" applyFill="1" applyBorder="1" applyAlignment="1" applyProtection="1">
      <alignment horizontal="center" vertical="top"/>
      <protection/>
    </xf>
    <xf numFmtId="169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14" fillId="0" borderId="10" xfId="0" applyNumberFormat="1" applyFont="1" applyFill="1" applyBorder="1" applyAlignment="1" applyProtection="1">
      <alignment vertical="top" wrapText="1"/>
      <protection/>
    </xf>
    <xf numFmtId="166" fontId="14" fillId="0" borderId="10" xfId="0" applyNumberFormat="1" applyFont="1" applyFill="1" applyBorder="1" applyAlignment="1" applyProtection="1">
      <alignment vertical="top" wrapText="1"/>
      <protection/>
    </xf>
    <xf numFmtId="167" fontId="2" fillId="0" borderId="11" xfId="0" applyNumberFormat="1" applyFont="1" applyFill="1" applyBorder="1" applyAlignment="1" applyProtection="1">
      <alignment vertical="top" wrapText="1"/>
      <protection/>
    </xf>
    <xf numFmtId="164" fontId="10" fillId="0" borderId="11" xfId="0" applyNumberFormat="1" applyFont="1" applyFill="1" applyBorder="1" applyAlignment="1" applyProtection="1">
      <alignment vertical="top"/>
      <protection/>
    </xf>
    <xf numFmtId="168" fontId="14" fillId="0" borderId="12" xfId="0" applyNumberFormat="1" applyFont="1" applyFill="1" applyBorder="1" applyAlignment="1" applyProtection="1">
      <alignment horizontal="center" vertical="top"/>
      <protection/>
    </xf>
    <xf numFmtId="169" fontId="2" fillId="0" borderId="13" xfId="0" applyNumberFormat="1" applyFont="1" applyFill="1" applyBorder="1" applyAlignment="1" applyProtection="1">
      <alignment horizontal="center" vertical="top" wrapText="1"/>
      <protection/>
    </xf>
    <xf numFmtId="164" fontId="2" fillId="0" borderId="13" xfId="0" applyNumberFormat="1" applyFont="1" applyFill="1" applyBorder="1" applyAlignment="1" applyProtection="1">
      <alignment vertical="top" wrapText="1"/>
      <protection/>
    </xf>
    <xf numFmtId="166" fontId="2" fillId="0" borderId="13" xfId="0" applyNumberFormat="1" applyFont="1" applyFill="1" applyBorder="1" applyAlignment="1" applyProtection="1">
      <alignment vertical="top" wrapText="1"/>
      <protection/>
    </xf>
    <xf numFmtId="167" fontId="2" fillId="0" borderId="12" xfId="0" applyNumberFormat="1" applyFont="1" applyFill="1" applyBorder="1" applyAlignment="1" applyProtection="1">
      <alignment vertical="top" wrapText="1"/>
      <protection/>
    </xf>
    <xf numFmtId="170" fontId="12" fillId="0" borderId="12" xfId="0" applyNumberFormat="1" applyFont="1" applyFill="1" applyBorder="1" applyAlignment="1" applyProtection="1">
      <alignment vertical="top"/>
      <protection/>
    </xf>
    <xf numFmtId="164" fontId="2" fillId="0" borderId="14" xfId="0" applyNumberFormat="1" applyFont="1" applyFill="1" applyBorder="1" applyAlignment="1" applyProtection="1">
      <alignment vertical="top"/>
      <protection/>
    </xf>
    <xf numFmtId="168" fontId="2" fillId="0" borderId="14" xfId="0" applyNumberFormat="1" applyFont="1" applyFill="1" applyBorder="1" applyAlignment="1" applyProtection="1">
      <alignment vertical="top"/>
      <protection/>
    </xf>
    <xf numFmtId="165" fontId="13" fillId="0" borderId="14" xfId="0" applyNumberFormat="1" applyFont="1" applyFill="1" applyBorder="1" applyAlignment="1" applyProtection="1">
      <alignment vertical="top" wrapText="1"/>
      <protection/>
    </xf>
    <xf numFmtId="164" fontId="7" fillId="0" borderId="15" xfId="0" applyNumberFormat="1" applyFont="1" applyFill="1" applyBorder="1" applyAlignment="1" applyProtection="1">
      <alignment vertical="center" wrapText="1"/>
      <protection/>
    </xf>
    <xf numFmtId="166" fontId="14" fillId="0" borderId="15" xfId="0" applyNumberFormat="1" applyFont="1" applyFill="1" applyBorder="1" applyAlignment="1" applyProtection="1">
      <alignment vertical="center" wrapText="1"/>
      <protection/>
    </xf>
    <xf numFmtId="167" fontId="14" fillId="0" borderId="15" xfId="0" applyNumberFormat="1" applyFont="1" applyFill="1" applyBorder="1" applyAlignment="1" applyProtection="1">
      <alignment vertical="center" wrapText="1"/>
      <protection/>
    </xf>
    <xf numFmtId="170" fontId="12" fillId="0" borderId="14" xfId="0" applyNumberFormat="1" applyFont="1" applyFill="1" applyBorder="1" applyAlignment="1" applyProtection="1">
      <alignment vertical="top"/>
      <protection/>
    </xf>
    <xf numFmtId="165" fontId="13" fillId="0" borderId="0" xfId="0" applyNumberFormat="1" applyFont="1" applyFill="1" applyBorder="1" applyAlignment="1" applyProtection="1">
      <alignment vertical="top"/>
      <protection/>
    </xf>
    <xf numFmtId="164" fontId="1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33">
      <selection activeCell="D136" sqref="D136"/>
    </sheetView>
  </sheetViews>
  <sheetFormatPr defaultColWidth="10.28125" defaultRowHeight="12.75"/>
  <cols>
    <col min="1" max="1" width="5.140625" style="1" customWidth="1"/>
    <col min="2" max="2" width="6.00390625" style="1" customWidth="1"/>
    <col min="3" max="3" width="4.8515625" style="1" customWidth="1"/>
    <col min="4" max="4" width="40.00390625" style="1" customWidth="1"/>
    <col min="5" max="5" width="11.7109375" style="1" customWidth="1"/>
    <col min="6" max="6" width="14.57421875" style="1" customWidth="1"/>
    <col min="7" max="7" width="6.00390625" style="1" customWidth="1"/>
    <col min="8" max="16384" width="10.00390625" style="1" customWidth="1"/>
  </cols>
  <sheetData>
    <row r="1" spans="1:6" ht="79.5" customHeight="1">
      <c r="A1" s="2"/>
      <c r="C1" s="3"/>
      <c r="D1" s="4"/>
      <c r="F1" s="5" t="s">
        <v>0</v>
      </c>
    </row>
    <row r="2" spans="3:4" ht="17.25" customHeight="1">
      <c r="C2" s="3"/>
      <c r="D2" s="6" t="s">
        <v>1</v>
      </c>
    </row>
    <row r="3" ht="14.25" customHeight="1">
      <c r="D3" s="7" t="s">
        <v>2</v>
      </c>
    </row>
    <row r="4" spans="3:4" ht="14.25" customHeight="1">
      <c r="C4" s="3"/>
      <c r="D4" s="7" t="s">
        <v>3</v>
      </c>
    </row>
    <row r="5" ht="12.75">
      <c r="F5" s="8" t="s">
        <v>4</v>
      </c>
    </row>
    <row r="6" ht="12.75">
      <c r="C6" s="3"/>
    </row>
    <row r="7" spans="1:7" ht="30" customHeight="1">
      <c r="A7" s="9" t="s">
        <v>5</v>
      </c>
      <c r="B7" s="10" t="s">
        <v>6</v>
      </c>
      <c r="C7" s="11" t="s">
        <v>7</v>
      </c>
      <c r="D7" s="12" t="s">
        <v>8</v>
      </c>
      <c r="E7" s="13" t="s">
        <v>9</v>
      </c>
      <c r="F7" s="14" t="s">
        <v>10</v>
      </c>
      <c r="G7" s="12" t="s">
        <v>11</v>
      </c>
    </row>
    <row r="8" spans="1:7" ht="12.75">
      <c r="A8" s="15"/>
      <c r="B8" s="15"/>
      <c r="C8" s="16"/>
      <c r="D8" s="15"/>
      <c r="E8" s="17"/>
      <c r="F8" s="18"/>
      <c r="G8" s="19"/>
    </row>
    <row r="9" spans="1:7" ht="15" customHeight="1">
      <c r="A9" s="20">
        <v>10</v>
      </c>
      <c r="B9" s="21"/>
      <c r="C9" s="22"/>
      <c r="D9" s="23" t="s">
        <v>12</v>
      </c>
      <c r="E9" s="24">
        <f>SUM(E10,E13,E16)</f>
        <v>419012</v>
      </c>
      <c r="F9" s="25">
        <f>SUM(F10,F16,F13)</f>
        <v>418745.2</v>
      </c>
      <c r="G9" s="26">
        <f aca="true" t="shared" si="0" ref="G9:G83">SUM(F9/E9*100)</f>
        <v>99.93632640592632</v>
      </c>
    </row>
    <row r="10" spans="1:7" ht="15">
      <c r="A10" s="27"/>
      <c r="B10" s="28">
        <v>1008</v>
      </c>
      <c r="C10" s="29"/>
      <c r="D10" s="30" t="s">
        <v>13</v>
      </c>
      <c r="E10" s="31">
        <v>590</v>
      </c>
      <c r="F10" s="32">
        <f>SUM(F11:F12)</f>
        <v>569.63</v>
      </c>
      <c r="G10" s="26">
        <f t="shared" si="0"/>
        <v>96.54745762711863</v>
      </c>
    </row>
    <row r="11" spans="1:7" ht="15">
      <c r="A11" s="27"/>
      <c r="B11" s="28"/>
      <c r="C11" s="33" t="s">
        <v>14</v>
      </c>
      <c r="D11" s="34" t="s">
        <v>15</v>
      </c>
      <c r="E11" s="35">
        <v>0</v>
      </c>
      <c r="F11" s="36">
        <v>0.43</v>
      </c>
      <c r="G11" s="26"/>
    </row>
    <row r="12" spans="1:7" ht="15">
      <c r="A12" s="27"/>
      <c r="B12" s="37"/>
      <c r="C12" s="33" t="s">
        <v>16</v>
      </c>
      <c r="D12" s="38" t="s">
        <v>17</v>
      </c>
      <c r="E12" s="35">
        <v>590</v>
      </c>
      <c r="F12" s="36">
        <v>569.2</v>
      </c>
      <c r="G12" s="26">
        <f t="shared" si="0"/>
        <v>96.47457627118645</v>
      </c>
    </row>
    <row r="13" spans="1:7" ht="12.75">
      <c r="A13" s="34"/>
      <c r="B13" s="28">
        <v>1010</v>
      </c>
      <c r="C13" s="39"/>
      <c r="D13" s="40" t="s">
        <v>18</v>
      </c>
      <c r="E13" s="41">
        <f>SUM(E14,E15)</f>
        <v>369400</v>
      </c>
      <c r="F13" s="42">
        <f>SUM(F14,F15)</f>
        <v>369150</v>
      </c>
      <c r="G13" s="26">
        <f t="shared" si="0"/>
        <v>99.93232268543584</v>
      </c>
    </row>
    <row r="14" spans="1:7" ht="12.75">
      <c r="A14" s="34"/>
      <c r="B14" s="34"/>
      <c r="C14" s="33" t="s">
        <v>16</v>
      </c>
      <c r="D14" s="38" t="s">
        <v>17</v>
      </c>
      <c r="E14" s="35">
        <v>60000</v>
      </c>
      <c r="F14" s="36">
        <v>59750</v>
      </c>
      <c r="G14" s="26">
        <f t="shared" si="0"/>
        <v>99.58333333333333</v>
      </c>
    </row>
    <row r="15" spans="1:7" ht="48.75">
      <c r="A15" s="34"/>
      <c r="B15" s="34"/>
      <c r="C15" s="33" t="s">
        <v>19</v>
      </c>
      <c r="D15" s="38" t="s">
        <v>20</v>
      </c>
      <c r="E15" s="35">
        <v>309400</v>
      </c>
      <c r="F15" s="36">
        <v>309400</v>
      </c>
      <c r="G15" s="26">
        <f t="shared" si="0"/>
        <v>100</v>
      </c>
    </row>
    <row r="16" spans="1:7" ht="12.75">
      <c r="A16" s="34"/>
      <c r="B16" s="43">
        <v>1095</v>
      </c>
      <c r="C16" s="29"/>
      <c r="D16" s="30" t="s">
        <v>21</v>
      </c>
      <c r="E16" s="31">
        <f>SUM(E17:E18)</f>
        <v>49022</v>
      </c>
      <c r="F16" s="32">
        <f>SUM(F17:F18)</f>
        <v>49025.57</v>
      </c>
      <c r="G16" s="26">
        <f t="shared" si="0"/>
        <v>100.00728244461669</v>
      </c>
    </row>
    <row r="17" spans="1:7" ht="60.75">
      <c r="A17" s="34"/>
      <c r="B17" s="44"/>
      <c r="C17" s="33" t="s">
        <v>22</v>
      </c>
      <c r="D17" s="38" t="s">
        <v>23</v>
      </c>
      <c r="E17" s="35">
        <v>1200</v>
      </c>
      <c r="F17" s="36">
        <v>1203.97</v>
      </c>
      <c r="G17" s="26">
        <f t="shared" si="0"/>
        <v>100.33083333333333</v>
      </c>
    </row>
    <row r="18" spans="1:7" ht="48.75">
      <c r="A18" s="34"/>
      <c r="B18" s="44"/>
      <c r="C18" s="33" t="s">
        <v>24</v>
      </c>
      <c r="D18" s="38" t="s">
        <v>25</v>
      </c>
      <c r="E18" s="35">
        <v>47822</v>
      </c>
      <c r="F18" s="36">
        <v>47821.6</v>
      </c>
      <c r="G18" s="26">
        <f t="shared" si="0"/>
        <v>99.99916356488644</v>
      </c>
    </row>
    <row r="19" spans="1:7" ht="15">
      <c r="A19" s="45">
        <v>600</v>
      </c>
      <c r="B19" s="46"/>
      <c r="C19" s="47"/>
      <c r="D19" s="48" t="s">
        <v>26</v>
      </c>
      <c r="E19" s="49">
        <f>SUM(E20)</f>
        <v>100000</v>
      </c>
      <c r="F19" s="50">
        <f>SUM(F20)</f>
        <v>45000</v>
      </c>
      <c r="G19" s="26">
        <f t="shared" si="0"/>
        <v>45</v>
      </c>
    </row>
    <row r="20" spans="1:7" ht="12.75">
      <c r="A20" s="51"/>
      <c r="B20" s="43">
        <v>60016</v>
      </c>
      <c r="C20" s="29"/>
      <c r="D20" s="30" t="s">
        <v>27</v>
      </c>
      <c r="E20" s="31">
        <f>SUM(E21:E22)</f>
        <v>100000</v>
      </c>
      <c r="F20" s="32">
        <f>SUM(F21:F22)</f>
        <v>45000</v>
      </c>
      <c r="G20" s="26">
        <f t="shared" si="0"/>
        <v>45</v>
      </c>
    </row>
    <row r="21" spans="1:7" ht="12.75">
      <c r="A21" s="34"/>
      <c r="B21" s="34"/>
      <c r="C21" s="33" t="s">
        <v>16</v>
      </c>
      <c r="D21" s="38" t="s">
        <v>17</v>
      </c>
      <c r="E21" s="35">
        <v>60000</v>
      </c>
      <c r="F21" s="36">
        <v>5000</v>
      </c>
      <c r="G21" s="26">
        <f t="shared" si="0"/>
        <v>8.333333333333332</v>
      </c>
    </row>
    <row r="22" spans="1:7" ht="48.75">
      <c r="A22" s="34"/>
      <c r="B22" s="34"/>
      <c r="C22" s="33" t="s">
        <v>28</v>
      </c>
      <c r="D22" s="38" t="s">
        <v>29</v>
      </c>
      <c r="E22" s="35">
        <v>40000</v>
      </c>
      <c r="F22" s="36">
        <v>40000</v>
      </c>
      <c r="G22" s="26">
        <f t="shared" si="0"/>
        <v>100</v>
      </c>
    </row>
    <row r="23" spans="1:7" ht="15">
      <c r="A23" s="52">
        <v>700</v>
      </c>
      <c r="B23" s="53"/>
      <c r="C23" s="47"/>
      <c r="D23" s="48" t="s">
        <v>30</v>
      </c>
      <c r="E23" s="49">
        <f>SUM(E24)*1</f>
        <v>137360</v>
      </c>
      <c r="F23" s="50">
        <f>SUM(F24)</f>
        <v>133963.41999999998</v>
      </c>
      <c r="G23" s="26">
        <f t="shared" si="0"/>
        <v>97.52724228305182</v>
      </c>
    </row>
    <row r="24" spans="1:7" ht="15">
      <c r="A24" s="27"/>
      <c r="B24" s="28">
        <v>70005</v>
      </c>
      <c r="C24" s="29"/>
      <c r="D24" s="30" t="s">
        <v>31</v>
      </c>
      <c r="E24" s="31">
        <f>SUM(E25:E28)</f>
        <v>137360</v>
      </c>
      <c r="F24" s="32">
        <f>SUM(F25:F28)</f>
        <v>133963.41999999998</v>
      </c>
      <c r="G24" s="26">
        <f t="shared" si="0"/>
        <v>97.52724228305182</v>
      </c>
    </row>
    <row r="25" spans="1:7" ht="24.75">
      <c r="A25" s="27"/>
      <c r="B25" s="37"/>
      <c r="C25" s="33" t="s">
        <v>32</v>
      </c>
      <c r="D25" s="38" t="s">
        <v>33</v>
      </c>
      <c r="E25" s="35">
        <v>1660</v>
      </c>
      <c r="F25" s="36">
        <v>1658.63</v>
      </c>
      <c r="G25" s="26">
        <f t="shared" si="0"/>
        <v>99.91746987951808</v>
      </c>
    </row>
    <row r="26" spans="1:7" ht="60.75">
      <c r="A26" s="27"/>
      <c r="B26" s="37"/>
      <c r="C26" s="33" t="s">
        <v>22</v>
      </c>
      <c r="D26" s="38" t="s">
        <v>23</v>
      </c>
      <c r="E26" s="35">
        <v>95500</v>
      </c>
      <c r="F26" s="36">
        <v>98425.99</v>
      </c>
      <c r="G26" s="26">
        <f t="shared" si="0"/>
        <v>103.06386387434556</v>
      </c>
    </row>
    <row r="27" spans="1:7" ht="15">
      <c r="A27" s="27"/>
      <c r="B27" s="37"/>
      <c r="C27" s="33" t="s">
        <v>34</v>
      </c>
      <c r="D27" s="38" t="s">
        <v>35</v>
      </c>
      <c r="E27" s="35">
        <v>40000</v>
      </c>
      <c r="F27" s="36">
        <v>33683</v>
      </c>
      <c r="G27" s="26">
        <f t="shared" si="0"/>
        <v>84.2075</v>
      </c>
    </row>
    <row r="28" spans="1:7" ht="15">
      <c r="A28" s="27"/>
      <c r="B28" s="37"/>
      <c r="C28" s="33" t="s">
        <v>14</v>
      </c>
      <c r="D28" s="38" t="s">
        <v>15</v>
      </c>
      <c r="E28" s="35">
        <v>200</v>
      </c>
      <c r="F28" s="36">
        <v>195.8</v>
      </c>
      <c r="G28" s="26">
        <f t="shared" si="0"/>
        <v>97.9</v>
      </c>
    </row>
    <row r="29" spans="1:7" ht="15">
      <c r="A29" s="52">
        <v>750</v>
      </c>
      <c r="B29" s="53"/>
      <c r="C29" s="47"/>
      <c r="D29" s="48" t="s">
        <v>36</v>
      </c>
      <c r="E29" s="49">
        <f>SUM(E30,E33,E37)</f>
        <v>70031</v>
      </c>
      <c r="F29" s="50">
        <f>SUM(F30,F33,F37)</f>
        <v>69843.98</v>
      </c>
      <c r="G29" s="26">
        <f t="shared" si="0"/>
        <v>99.73294683782895</v>
      </c>
    </row>
    <row r="30" spans="1:7" ht="15">
      <c r="A30" s="27"/>
      <c r="B30" s="28">
        <v>75011</v>
      </c>
      <c r="C30" s="29"/>
      <c r="D30" s="30" t="s">
        <v>37</v>
      </c>
      <c r="E30" s="31">
        <f>SUM(E31:E32)</f>
        <v>58831</v>
      </c>
      <c r="F30" s="32">
        <f>SUM(F31:F32)</f>
        <v>59490.68</v>
      </c>
      <c r="G30" s="26">
        <f t="shared" si="0"/>
        <v>101.12131359317367</v>
      </c>
    </row>
    <row r="31" spans="1:7" ht="48.75">
      <c r="A31" s="27"/>
      <c r="B31" s="37"/>
      <c r="C31" s="33" t="s">
        <v>24</v>
      </c>
      <c r="D31" s="38" t="s">
        <v>25</v>
      </c>
      <c r="E31" s="35">
        <v>58509</v>
      </c>
      <c r="F31" s="36">
        <v>58508.18</v>
      </c>
      <c r="G31" s="26">
        <f t="shared" si="0"/>
        <v>99.99859850621272</v>
      </c>
    </row>
    <row r="32" spans="1:7" ht="48.75">
      <c r="A32" s="27"/>
      <c r="B32" s="37"/>
      <c r="C32" s="33" t="s">
        <v>38</v>
      </c>
      <c r="D32" s="38" t="s">
        <v>39</v>
      </c>
      <c r="E32" s="35">
        <v>322</v>
      </c>
      <c r="F32" s="36">
        <v>982.5</v>
      </c>
      <c r="G32" s="26">
        <f t="shared" si="0"/>
        <v>305.1242236024845</v>
      </c>
    </row>
    <row r="33" spans="1:7" ht="24.75">
      <c r="A33" s="27"/>
      <c r="B33" s="28">
        <v>75023</v>
      </c>
      <c r="C33" s="29"/>
      <c r="D33" s="30" t="s">
        <v>40</v>
      </c>
      <c r="E33" s="31">
        <f>SUM(E34:E36)</f>
        <v>6200</v>
      </c>
      <c r="F33" s="32">
        <f>SUM(F34:F36)</f>
        <v>6561.02</v>
      </c>
      <c r="G33" s="26">
        <f t="shared" si="0"/>
        <v>105.82290322580646</v>
      </c>
    </row>
    <row r="34" spans="1:7" ht="15">
      <c r="A34" s="27"/>
      <c r="B34" s="37"/>
      <c r="C34" s="33" t="s">
        <v>41</v>
      </c>
      <c r="D34" s="38" t="s">
        <v>42</v>
      </c>
      <c r="E34" s="35">
        <v>1500</v>
      </c>
      <c r="F34" s="36">
        <v>1616.08</v>
      </c>
      <c r="G34" s="26">
        <f t="shared" si="0"/>
        <v>107.73866666666667</v>
      </c>
    </row>
    <row r="35" spans="1:7" ht="15">
      <c r="A35" s="27"/>
      <c r="B35" s="37"/>
      <c r="C35" s="33" t="s">
        <v>14</v>
      </c>
      <c r="D35" s="38" t="s">
        <v>15</v>
      </c>
      <c r="E35" s="35">
        <v>4000</v>
      </c>
      <c r="F35" s="36">
        <v>4180.3</v>
      </c>
      <c r="G35" s="26">
        <f t="shared" si="0"/>
        <v>104.5075</v>
      </c>
    </row>
    <row r="36" spans="1:7" ht="12.75">
      <c r="A36" s="34"/>
      <c r="B36" s="34"/>
      <c r="C36" s="33" t="s">
        <v>16</v>
      </c>
      <c r="D36" s="38" t="s">
        <v>17</v>
      </c>
      <c r="E36" s="35">
        <v>700</v>
      </c>
      <c r="F36" s="36">
        <v>764.64</v>
      </c>
      <c r="G36" s="26">
        <f t="shared" si="0"/>
        <v>109.2342857142857</v>
      </c>
    </row>
    <row r="37" spans="1:7" ht="12.75">
      <c r="A37" s="34"/>
      <c r="B37" s="40">
        <v>75095</v>
      </c>
      <c r="C37" s="29"/>
      <c r="D37" s="30" t="s">
        <v>21</v>
      </c>
      <c r="E37" s="31">
        <v>5000</v>
      </c>
      <c r="F37" s="32">
        <v>3792.28</v>
      </c>
      <c r="G37" s="26">
        <f t="shared" si="0"/>
        <v>75.8456</v>
      </c>
    </row>
    <row r="38" spans="1:7" ht="12.75">
      <c r="A38" s="34"/>
      <c r="B38" s="34"/>
      <c r="C38" s="33" t="s">
        <v>41</v>
      </c>
      <c r="D38" s="38" t="s">
        <v>42</v>
      </c>
      <c r="E38" s="35">
        <v>5000</v>
      </c>
      <c r="F38" s="36">
        <v>3792.28</v>
      </c>
      <c r="G38" s="26">
        <f t="shared" si="0"/>
        <v>75.8456</v>
      </c>
    </row>
    <row r="39" spans="1:7" ht="57.75">
      <c r="A39" s="52">
        <v>751</v>
      </c>
      <c r="B39" s="53"/>
      <c r="C39" s="47"/>
      <c r="D39" s="48" t="s">
        <v>43</v>
      </c>
      <c r="E39" s="49">
        <f>SUM(E40,E42)</f>
        <v>31479</v>
      </c>
      <c r="F39" s="50">
        <f>SUM(F40,F42)</f>
        <v>18430.83</v>
      </c>
      <c r="G39" s="26">
        <f t="shared" si="0"/>
        <v>58.54960449823693</v>
      </c>
    </row>
    <row r="40" spans="1:7" ht="24.75">
      <c r="A40" s="27"/>
      <c r="B40" s="28">
        <v>75101</v>
      </c>
      <c r="C40" s="29"/>
      <c r="D40" s="30" t="s">
        <v>44</v>
      </c>
      <c r="E40" s="31">
        <v>840</v>
      </c>
      <c r="F40" s="32">
        <v>840</v>
      </c>
      <c r="G40" s="26">
        <f t="shared" si="0"/>
        <v>100</v>
      </c>
    </row>
    <row r="41" spans="1:7" ht="48.75">
      <c r="A41" s="27"/>
      <c r="B41" s="37"/>
      <c r="C41" s="33" t="s">
        <v>24</v>
      </c>
      <c r="D41" s="38" t="s">
        <v>25</v>
      </c>
      <c r="E41" s="35">
        <v>840</v>
      </c>
      <c r="F41" s="36">
        <v>840</v>
      </c>
      <c r="G41" s="26">
        <f t="shared" si="0"/>
        <v>100</v>
      </c>
    </row>
    <row r="42" spans="1:7" ht="60.75">
      <c r="A42" s="27"/>
      <c r="B42" s="28">
        <v>75109</v>
      </c>
      <c r="C42" s="29"/>
      <c r="D42" s="30" t="s">
        <v>45</v>
      </c>
      <c r="E42" s="54">
        <v>30639</v>
      </c>
      <c r="F42" s="55">
        <v>17590.83</v>
      </c>
      <c r="G42" s="26">
        <f t="shared" si="0"/>
        <v>57.41319886419271</v>
      </c>
    </row>
    <row r="43" spans="1:7" ht="48.75">
      <c r="A43" s="27"/>
      <c r="B43" s="37"/>
      <c r="C43" s="33" t="s">
        <v>24</v>
      </c>
      <c r="D43" s="38" t="s">
        <v>25</v>
      </c>
      <c r="E43" s="35">
        <v>30639</v>
      </c>
      <c r="F43" s="36">
        <v>17590.83</v>
      </c>
      <c r="G43" s="26">
        <f t="shared" si="0"/>
        <v>57.41319886419271</v>
      </c>
    </row>
    <row r="44" spans="1:7" ht="29.25">
      <c r="A44" s="52">
        <v>754</v>
      </c>
      <c r="B44" s="53"/>
      <c r="C44" s="47"/>
      <c r="D44" s="48" t="s">
        <v>46</v>
      </c>
      <c r="E44" s="49">
        <f>SUM(E45,E47)</f>
        <v>50500</v>
      </c>
      <c r="F44" s="50">
        <f>SUM(F45,F47)</f>
        <v>50500</v>
      </c>
      <c r="G44" s="26">
        <f t="shared" si="0"/>
        <v>100</v>
      </c>
    </row>
    <row r="45" spans="1:7" ht="15">
      <c r="A45" s="52"/>
      <c r="B45" s="28">
        <v>75412</v>
      </c>
      <c r="C45" s="29"/>
      <c r="D45" s="30" t="s">
        <v>47</v>
      </c>
      <c r="E45" s="49">
        <v>50000</v>
      </c>
      <c r="F45" s="50">
        <v>50000</v>
      </c>
      <c r="G45" s="26">
        <f t="shared" si="0"/>
        <v>100</v>
      </c>
    </row>
    <row r="46" spans="1:7" ht="48.75">
      <c r="A46" s="52"/>
      <c r="B46" s="53"/>
      <c r="C46" s="56" t="s">
        <v>19</v>
      </c>
      <c r="D46" s="57" t="s">
        <v>48</v>
      </c>
      <c r="E46" s="58">
        <v>50000</v>
      </c>
      <c r="F46" s="59">
        <v>50000</v>
      </c>
      <c r="G46" s="26">
        <f t="shared" si="0"/>
        <v>100</v>
      </c>
    </row>
    <row r="47" spans="1:7" ht="15">
      <c r="A47" s="27"/>
      <c r="B47" s="28">
        <v>75414</v>
      </c>
      <c r="C47" s="29"/>
      <c r="D47" s="30" t="s">
        <v>49</v>
      </c>
      <c r="E47" s="31">
        <f>SUM(E48)</f>
        <v>500</v>
      </c>
      <c r="F47" s="32">
        <f>SUM(F48)</f>
        <v>500</v>
      </c>
      <c r="G47" s="26">
        <f t="shared" si="0"/>
        <v>100</v>
      </c>
    </row>
    <row r="48" spans="1:7" ht="48.75">
      <c r="A48" s="27"/>
      <c r="B48" s="37"/>
      <c r="C48" s="33" t="s">
        <v>24</v>
      </c>
      <c r="D48" s="38" t="s">
        <v>25</v>
      </c>
      <c r="E48" s="35">
        <v>500</v>
      </c>
      <c r="F48" s="36">
        <v>500</v>
      </c>
      <c r="G48" s="26">
        <f t="shared" si="0"/>
        <v>100</v>
      </c>
    </row>
    <row r="49" spans="1:7" ht="86.25">
      <c r="A49" s="52">
        <v>756</v>
      </c>
      <c r="B49" s="53"/>
      <c r="C49" s="47"/>
      <c r="D49" s="48" t="s">
        <v>50</v>
      </c>
      <c r="E49" s="49">
        <f>SUM(E50,E70,E74,E53,E60,E77)</f>
        <v>1941394</v>
      </c>
      <c r="F49" s="50">
        <f>SUM(F50,F70,F74,F53,F60,F77)</f>
        <v>1958987.53</v>
      </c>
      <c r="G49" s="26">
        <f t="shared" si="0"/>
        <v>100.90623181075043</v>
      </c>
    </row>
    <row r="50" spans="1:7" ht="24.75">
      <c r="A50" s="27"/>
      <c r="B50" s="28">
        <v>75601</v>
      </c>
      <c r="C50" s="29"/>
      <c r="D50" s="30" t="s">
        <v>51</v>
      </c>
      <c r="E50" s="31">
        <f>SUM(E51:E52)</f>
        <v>28100</v>
      </c>
      <c r="F50" s="32">
        <f>SUM(F51:F52)</f>
        <v>28217.99</v>
      </c>
      <c r="G50" s="26">
        <f t="shared" si="0"/>
        <v>100.41989323843417</v>
      </c>
    </row>
    <row r="51" spans="1:7" ht="24.75">
      <c r="A51" s="27"/>
      <c r="B51" s="37"/>
      <c r="C51" s="33" t="s">
        <v>52</v>
      </c>
      <c r="D51" s="38" t="s">
        <v>53</v>
      </c>
      <c r="E51" s="35">
        <v>28000</v>
      </c>
      <c r="F51" s="36">
        <v>28217.01</v>
      </c>
      <c r="G51" s="26">
        <f t="shared" si="0"/>
        <v>100.77503571428572</v>
      </c>
    </row>
    <row r="52" spans="1:7" ht="24.75">
      <c r="A52" s="34"/>
      <c r="B52" s="60"/>
      <c r="C52" s="33" t="s">
        <v>54</v>
      </c>
      <c r="D52" s="38" t="s">
        <v>55</v>
      </c>
      <c r="E52" s="35">
        <v>100</v>
      </c>
      <c r="F52" s="36">
        <v>0.98</v>
      </c>
      <c r="G52" s="26">
        <f t="shared" si="0"/>
        <v>0.98</v>
      </c>
    </row>
    <row r="53" spans="1:7" ht="60.75">
      <c r="A53" s="34"/>
      <c r="B53" s="61">
        <v>75615</v>
      </c>
      <c r="C53" s="62"/>
      <c r="D53" s="30" t="s">
        <v>56</v>
      </c>
      <c r="E53" s="41">
        <f>SUM(E54:E59)</f>
        <v>386450</v>
      </c>
      <c r="F53" s="42">
        <f>SUM(F54:F59)</f>
        <v>367083.77</v>
      </c>
      <c r="G53" s="26">
        <f t="shared" si="0"/>
        <v>94.9886841764782</v>
      </c>
    </row>
    <row r="54" spans="1:7" ht="12.75">
      <c r="A54" s="34"/>
      <c r="B54" s="60"/>
      <c r="C54" s="62" t="s">
        <v>57</v>
      </c>
      <c r="D54" s="34" t="s">
        <v>58</v>
      </c>
      <c r="E54" s="63">
        <v>360000</v>
      </c>
      <c r="F54" s="64">
        <v>339484.27</v>
      </c>
      <c r="G54" s="26">
        <f t="shared" si="0"/>
        <v>94.30118611111111</v>
      </c>
    </row>
    <row r="55" spans="1:7" ht="12.75">
      <c r="A55" s="34"/>
      <c r="B55" s="60"/>
      <c r="C55" s="62" t="s">
        <v>59</v>
      </c>
      <c r="D55" s="34" t="s">
        <v>60</v>
      </c>
      <c r="E55" s="63">
        <v>2460</v>
      </c>
      <c r="F55" s="64">
        <v>2520</v>
      </c>
      <c r="G55" s="26">
        <f t="shared" si="0"/>
        <v>102.4390243902439</v>
      </c>
    </row>
    <row r="56" spans="1:7" ht="12.75">
      <c r="A56" s="34"/>
      <c r="B56" s="60"/>
      <c r="C56" s="62" t="s">
        <v>61</v>
      </c>
      <c r="D56" s="34" t="s">
        <v>62</v>
      </c>
      <c r="E56" s="63">
        <v>5700</v>
      </c>
      <c r="F56" s="64">
        <v>5439</v>
      </c>
      <c r="G56" s="26">
        <f t="shared" si="0"/>
        <v>95.42105263157895</v>
      </c>
    </row>
    <row r="57" spans="1:7" ht="12.75">
      <c r="A57" s="34"/>
      <c r="B57" s="60"/>
      <c r="C57" s="62" t="s">
        <v>63</v>
      </c>
      <c r="D57" s="34" t="s">
        <v>64</v>
      </c>
      <c r="E57" s="63">
        <v>1290</v>
      </c>
      <c r="F57" s="64">
        <v>1289</v>
      </c>
      <c r="G57" s="26">
        <f t="shared" si="0"/>
        <v>99.92248062015504</v>
      </c>
    </row>
    <row r="58" spans="1:7" ht="12.75">
      <c r="A58" s="34"/>
      <c r="B58" s="60"/>
      <c r="C58" s="62" t="s">
        <v>65</v>
      </c>
      <c r="D58" s="34" t="s">
        <v>66</v>
      </c>
      <c r="E58" s="63">
        <v>7000</v>
      </c>
      <c r="F58" s="64">
        <v>9490.800000000001</v>
      </c>
      <c r="G58" s="26">
        <f t="shared" si="0"/>
        <v>135.58285714285716</v>
      </c>
    </row>
    <row r="59" spans="1:7" ht="24.75">
      <c r="A59" s="34"/>
      <c r="B59" s="60"/>
      <c r="C59" s="62" t="s">
        <v>54</v>
      </c>
      <c r="D59" s="38" t="s">
        <v>55</v>
      </c>
      <c r="E59" s="63">
        <v>10000</v>
      </c>
      <c r="F59" s="64">
        <v>8860.7</v>
      </c>
      <c r="G59" s="26">
        <f t="shared" si="0"/>
        <v>88.607</v>
      </c>
    </row>
    <row r="60" spans="1:7" ht="60.75">
      <c r="A60" s="34"/>
      <c r="B60" s="65">
        <v>75616</v>
      </c>
      <c r="C60" s="33"/>
      <c r="D60" s="30" t="s">
        <v>67</v>
      </c>
      <c r="E60" s="41">
        <f>SUM(E61:E69)</f>
        <v>685000</v>
      </c>
      <c r="F60" s="42">
        <f>SUM(F61:F69)</f>
        <v>687451.19</v>
      </c>
      <c r="G60" s="26">
        <f t="shared" si="0"/>
        <v>100.35783795620436</v>
      </c>
    </row>
    <row r="61" spans="1:7" ht="12.75">
      <c r="A61" s="34"/>
      <c r="B61" s="60"/>
      <c r="C61" s="62" t="s">
        <v>57</v>
      </c>
      <c r="D61" s="34" t="s">
        <v>58</v>
      </c>
      <c r="E61" s="63">
        <v>96000</v>
      </c>
      <c r="F61" s="66">
        <v>97312.2</v>
      </c>
      <c r="G61" s="26">
        <f t="shared" si="0"/>
        <v>101.366875</v>
      </c>
    </row>
    <row r="62" spans="1:7" ht="12.75">
      <c r="A62" s="34"/>
      <c r="B62" s="60"/>
      <c r="C62" s="62" t="s">
        <v>59</v>
      </c>
      <c r="D62" s="34" t="s">
        <v>60</v>
      </c>
      <c r="E62" s="63">
        <v>427000</v>
      </c>
      <c r="F62" s="64">
        <v>432379.82</v>
      </c>
      <c r="G62" s="26">
        <f t="shared" si="0"/>
        <v>101.25991100702576</v>
      </c>
    </row>
    <row r="63" spans="1:7" ht="12.75">
      <c r="A63" s="34"/>
      <c r="B63" s="60"/>
      <c r="C63" s="62" t="s">
        <v>61</v>
      </c>
      <c r="D63" s="34" t="s">
        <v>62</v>
      </c>
      <c r="E63" s="63">
        <v>57000</v>
      </c>
      <c r="F63" s="64">
        <v>57140.68</v>
      </c>
      <c r="G63" s="26">
        <f t="shared" si="0"/>
        <v>100.24680701754387</v>
      </c>
    </row>
    <row r="64" spans="1:7" ht="12.75">
      <c r="A64" s="34"/>
      <c r="B64" s="60"/>
      <c r="C64" s="62" t="s">
        <v>63</v>
      </c>
      <c r="D64" s="34" t="s">
        <v>64</v>
      </c>
      <c r="E64" s="63">
        <v>52000</v>
      </c>
      <c r="F64" s="64">
        <v>52335.1</v>
      </c>
      <c r="G64" s="26">
        <f t="shared" si="0"/>
        <v>100.64442307692308</v>
      </c>
    </row>
    <row r="65" spans="1:7" ht="12.75">
      <c r="A65" s="34"/>
      <c r="B65" s="60"/>
      <c r="C65" s="62" t="s">
        <v>68</v>
      </c>
      <c r="D65" s="34" t="s">
        <v>69</v>
      </c>
      <c r="E65" s="63">
        <v>2000</v>
      </c>
      <c r="F65" s="64">
        <v>1290</v>
      </c>
      <c r="G65" s="26">
        <f t="shared" si="0"/>
        <v>64.5</v>
      </c>
    </row>
    <row r="66" spans="1:7" ht="12.75">
      <c r="A66" s="34"/>
      <c r="B66" s="60"/>
      <c r="C66" s="33" t="s">
        <v>70</v>
      </c>
      <c r="D66" s="38" t="s">
        <v>71</v>
      </c>
      <c r="E66" s="63">
        <v>14000</v>
      </c>
      <c r="F66" s="64">
        <v>14712</v>
      </c>
      <c r="G66" s="26">
        <f t="shared" si="0"/>
        <v>105.08571428571429</v>
      </c>
    </row>
    <row r="67" spans="1:7" ht="24.75">
      <c r="A67" s="34"/>
      <c r="B67" s="60"/>
      <c r="C67" s="33" t="s">
        <v>72</v>
      </c>
      <c r="D67" s="38" t="s">
        <v>73</v>
      </c>
      <c r="E67" s="63">
        <v>0</v>
      </c>
      <c r="F67" s="64">
        <v>10</v>
      </c>
      <c r="G67" s="26"/>
    </row>
    <row r="68" spans="1:7" ht="12.75">
      <c r="A68" s="34"/>
      <c r="B68" s="60"/>
      <c r="C68" s="62" t="s">
        <v>65</v>
      </c>
      <c r="D68" s="34" t="s">
        <v>66</v>
      </c>
      <c r="E68" s="63">
        <v>27000</v>
      </c>
      <c r="F68" s="64">
        <v>26710</v>
      </c>
      <c r="G68" s="26">
        <f t="shared" si="0"/>
        <v>98.92592592592592</v>
      </c>
    </row>
    <row r="69" spans="1:7" ht="24.75">
      <c r="A69" s="34"/>
      <c r="B69" s="60"/>
      <c r="C69" s="62" t="s">
        <v>54</v>
      </c>
      <c r="D69" s="38" t="s">
        <v>55</v>
      </c>
      <c r="E69" s="63">
        <v>10000</v>
      </c>
      <c r="F69" s="64">
        <v>5561.39</v>
      </c>
      <c r="G69" s="26">
        <f t="shared" si="0"/>
        <v>55.61390000000001</v>
      </c>
    </row>
    <row r="70" spans="1:7" ht="36.75">
      <c r="A70" s="27"/>
      <c r="B70" s="28">
        <v>75618</v>
      </c>
      <c r="C70" s="29"/>
      <c r="D70" s="67" t="s">
        <v>74</v>
      </c>
      <c r="E70" s="31">
        <f>SUM(E71:E73)</f>
        <v>71000</v>
      </c>
      <c r="F70" s="32">
        <f>SUM(F71:F73)</f>
        <v>82641.28</v>
      </c>
      <c r="G70" s="26">
        <f t="shared" si="0"/>
        <v>116.39616901408452</v>
      </c>
    </row>
    <row r="71" spans="1:7" ht="15">
      <c r="A71" s="27"/>
      <c r="B71" s="37"/>
      <c r="C71" s="33" t="s">
        <v>75</v>
      </c>
      <c r="D71" s="38" t="s">
        <v>76</v>
      </c>
      <c r="E71" s="35">
        <v>28000</v>
      </c>
      <c r="F71" s="36">
        <v>28888.7</v>
      </c>
      <c r="G71" s="26">
        <f t="shared" si="0"/>
        <v>103.17392857142858</v>
      </c>
    </row>
    <row r="72" spans="1:7" ht="24.75">
      <c r="A72" s="27"/>
      <c r="B72" s="37"/>
      <c r="C72" s="33" t="s">
        <v>77</v>
      </c>
      <c r="D72" s="38" t="s">
        <v>78</v>
      </c>
      <c r="E72" s="35">
        <v>40000</v>
      </c>
      <c r="F72" s="36">
        <v>50372.9</v>
      </c>
      <c r="G72" s="26">
        <f t="shared" si="0"/>
        <v>125.93225000000001</v>
      </c>
    </row>
    <row r="73" spans="1:7" ht="36.75">
      <c r="A73" s="27"/>
      <c r="B73" s="37"/>
      <c r="C73" s="33" t="s">
        <v>79</v>
      </c>
      <c r="D73" s="38" t="s">
        <v>80</v>
      </c>
      <c r="E73" s="35">
        <v>3000</v>
      </c>
      <c r="F73" s="36">
        <v>3379.68</v>
      </c>
      <c r="G73" s="26">
        <f t="shared" si="0"/>
        <v>112.656</v>
      </c>
    </row>
    <row r="74" spans="1:7" ht="24.75">
      <c r="A74" s="27"/>
      <c r="B74" s="28">
        <v>75621</v>
      </c>
      <c r="C74" s="29"/>
      <c r="D74" s="30" t="s">
        <v>81</v>
      </c>
      <c r="E74" s="31">
        <f>SUM(E75:E76)</f>
        <v>733844</v>
      </c>
      <c r="F74" s="32">
        <f>SUM(F75:F76)</f>
        <v>756353.3</v>
      </c>
      <c r="G74" s="26">
        <f t="shared" si="0"/>
        <v>103.06731403404538</v>
      </c>
    </row>
    <row r="75" spans="1:7" ht="15">
      <c r="A75" s="27"/>
      <c r="B75" s="37"/>
      <c r="C75" s="33" t="s">
        <v>82</v>
      </c>
      <c r="D75" s="38" t="s">
        <v>83</v>
      </c>
      <c r="E75" s="35">
        <v>727144</v>
      </c>
      <c r="F75" s="36">
        <v>752507</v>
      </c>
      <c r="G75" s="26">
        <f t="shared" si="0"/>
        <v>103.48802988128898</v>
      </c>
    </row>
    <row r="76" spans="1:7" ht="15">
      <c r="A76" s="27"/>
      <c r="B76" s="37"/>
      <c r="C76" s="33" t="s">
        <v>84</v>
      </c>
      <c r="D76" s="38" t="s">
        <v>85</v>
      </c>
      <c r="E76" s="35">
        <v>6700</v>
      </c>
      <c r="F76" s="36">
        <v>3846.3</v>
      </c>
      <c r="G76" s="26">
        <f t="shared" si="0"/>
        <v>57.407462686567165</v>
      </c>
    </row>
    <row r="77" spans="1:7" ht="15">
      <c r="A77" s="27"/>
      <c r="B77" s="65">
        <v>75624</v>
      </c>
      <c r="C77" s="68"/>
      <c r="D77" s="67" t="s">
        <v>86</v>
      </c>
      <c r="E77" s="54">
        <v>37000</v>
      </c>
      <c r="F77" s="55">
        <v>37240</v>
      </c>
      <c r="G77" s="26">
        <f t="shared" si="0"/>
        <v>100.64864864864865</v>
      </c>
    </row>
    <row r="78" spans="1:7" ht="24.75">
      <c r="A78" s="27"/>
      <c r="B78" s="37"/>
      <c r="C78" s="33" t="s">
        <v>87</v>
      </c>
      <c r="D78" s="38" t="s">
        <v>88</v>
      </c>
      <c r="E78" s="35">
        <v>37000</v>
      </c>
      <c r="F78" s="36">
        <v>37240</v>
      </c>
      <c r="G78" s="26">
        <f t="shared" si="0"/>
        <v>100.64864864864865</v>
      </c>
    </row>
    <row r="79" spans="1:7" ht="15">
      <c r="A79" s="52">
        <v>758</v>
      </c>
      <c r="B79" s="69"/>
      <c r="C79" s="70"/>
      <c r="D79" s="48" t="s">
        <v>89</v>
      </c>
      <c r="E79" s="49">
        <f>SUM(E80,E82)</f>
        <v>4892536</v>
      </c>
      <c r="F79" s="50">
        <f>SUM(F80,F82)</f>
        <v>4892536</v>
      </c>
      <c r="G79" s="26">
        <f t="shared" si="0"/>
        <v>100</v>
      </c>
    </row>
    <row r="80" spans="1:7" ht="24.75">
      <c r="A80" s="27"/>
      <c r="B80" s="28">
        <v>75801</v>
      </c>
      <c r="C80" s="29"/>
      <c r="D80" s="30" t="s">
        <v>90</v>
      </c>
      <c r="E80" s="31">
        <v>3367321</v>
      </c>
      <c r="F80" s="32">
        <f>SUM(F81)</f>
        <v>3367321</v>
      </c>
      <c r="G80" s="26">
        <f t="shared" si="0"/>
        <v>100</v>
      </c>
    </row>
    <row r="81" spans="1:7" ht="15">
      <c r="A81" s="27"/>
      <c r="B81" s="37"/>
      <c r="C81" s="33" t="s">
        <v>91</v>
      </c>
      <c r="D81" s="38" t="s">
        <v>92</v>
      </c>
      <c r="E81" s="35">
        <v>3367321</v>
      </c>
      <c r="F81" s="36">
        <v>3367321</v>
      </c>
      <c r="G81" s="26">
        <f t="shared" si="0"/>
        <v>100</v>
      </c>
    </row>
    <row r="82" spans="1:7" ht="24.75">
      <c r="A82" s="34"/>
      <c r="B82" s="28">
        <v>75807</v>
      </c>
      <c r="C82" s="29"/>
      <c r="D82" s="30" t="s">
        <v>93</v>
      </c>
      <c r="E82" s="31">
        <v>1525215</v>
      </c>
      <c r="F82" s="32">
        <f>SUM(F83)</f>
        <v>1525215</v>
      </c>
      <c r="G82" s="26">
        <f t="shared" si="0"/>
        <v>100</v>
      </c>
    </row>
    <row r="83" spans="1:7" ht="12.75">
      <c r="A83" s="34"/>
      <c r="B83" s="37"/>
      <c r="C83" s="33" t="s">
        <v>91</v>
      </c>
      <c r="D83" s="38" t="s">
        <v>92</v>
      </c>
      <c r="E83" s="35">
        <v>1525215</v>
      </c>
      <c r="F83" s="36">
        <v>1525215</v>
      </c>
      <c r="G83" s="26">
        <f t="shared" si="0"/>
        <v>100</v>
      </c>
    </row>
    <row r="84" spans="1:7" ht="15">
      <c r="A84" s="52">
        <v>801</v>
      </c>
      <c r="B84" s="53"/>
      <c r="C84" s="47"/>
      <c r="D84" s="48" t="s">
        <v>94</v>
      </c>
      <c r="E84" s="49">
        <f>SUM(E85,E92,E94)</f>
        <v>930111</v>
      </c>
      <c r="F84" s="50">
        <f>SUM(F85,F92,F94)</f>
        <v>926786.02</v>
      </c>
      <c r="G84" s="26">
        <f aca="true" t="shared" si="1" ref="G84:G132">SUM(F84/E84*100)</f>
        <v>99.6425179360313</v>
      </c>
    </row>
    <row r="85" spans="1:7" ht="15">
      <c r="A85" s="27"/>
      <c r="B85" s="28">
        <v>80101</v>
      </c>
      <c r="C85" s="29"/>
      <c r="D85" s="30" t="s">
        <v>95</v>
      </c>
      <c r="E85" s="31">
        <f>SUM(E86:E91)</f>
        <v>824485</v>
      </c>
      <c r="F85" s="32">
        <f>SUM(F86:F91)</f>
        <v>823452.02</v>
      </c>
      <c r="G85" s="26">
        <f t="shared" si="1"/>
        <v>99.87471209300351</v>
      </c>
    </row>
    <row r="86" spans="1:7" ht="60.75">
      <c r="A86" s="34"/>
      <c r="B86" s="60"/>
      <c r="C86" s="33" t="s">
        <v>22</v>
      </c>
      <c r="D86" s="38" t="s">
        <v>23</v>
      </c>
      <c r="E86" s="35">
        <v>21400</v>
      </c>
      <c r="F86" s="36">
        <v>20686.74</v>
      </c>
      <c r="G86" s="26">
        <f t="shared" si="1"/>
        <v>96.6670093457944</v>
      </c>
    </row>
    <row r="87" spans="1:7" ht="12.75">
      <c r="A87" s="34"/>
      <c r="B87" s="60"/>
      <c r="C87" s="62" t="s">
        <v>14</v>
      </c>
      <c r="D87" s="34" t="s">
        <v>15</v>
      </c>
      <c r="E87" s="63">
        <v>200</v>
      </c>
      <c r="F87" s="64">
        <v>380.38</v>
      </c>
      <c r="G87" s="26">
        <f t="shared" si="1"/>
        <v>190.19</v>
      </c>
    </row>
    <row r="88" spans="1:7" ht="15">
      <c r="A88" s="27"/>
      <c r="B88" s="37"/>
      <c r="C88" s="33" t="s">
        <v>16</v>
      </c>
      <c r="D88" s="38" t="s">
        <v>17</v>
      </c>
      <c r="E88" s="35">
        <v>500</v>
      </c>
      <c r="F88" s="36">
        <v>537.9</v>
      </c>
      <c r="G88" s="26">
        <f t="shared" si="1"/>
        <v>107.57999999999998</v>
      </c>
    </row>
    <row r="89" spans="1:7" ht="36.75">
      <c r="A89" s="27"/>
      <c r="B89" s="37"/>
      <c r="C89" s="33" t="s">
        <v>96</v>
      </c>
      <c r="D89" s="38" t="s">
        <v>97</v>
      </c>
      <c r="E89" s="35">
        <v>2385</v>
      </c>
      <c r="F89" s="36">
        <v>2385</v>
      </c>
      <c r="G89" s="26">
        <f t="shared" si="1"/>
        <v>100</v>
      </c>
    </row>
    <row r="90" spans="1:7" ht="36.75">
      <c r="A90" s="27"/>
      <c r="B90" s="37"/>
      <c r="C90" s="33" t="s">
        <v>98</v>
      </c>
      <c r="D90" s="38" t="s">
        <v>99</v>
      </c>
      <c r="E90" s="35">
        <v>100000</v>
      </c>
      <c r="F90" s="36">
        <v>99462</v>
      </c>
      <c r="G90" s="26">
        <f t="shared" si="1"/>
        <v>99.46199999999999</v>
      </c>
    </row>
    <row r="91" spans="1:7" ht="48.75">
      <c r="A91" s="27"/>
      <c r="B91" s="37"/>
      <c r="C91" s="33" t="s">
        <v>100</v>
      </c>
      <c r="D91" s="38" t="s">
        <v>101</v>
      </c>
      <c r="E91" s="35">
        <v>700000</v>
      </c>
      <c r="F91" s="36">
        <v>700000</v>
      </c>
      <c r="G91" s="26">
        <f t="shared" si="1"/>
        <v>100</v>
      </c>
    </row>
    <row r="92" spans="1:7" ht="15">
      <c r="A92" s="27"/>
      <c r="B92" s="65">
        <v>80104</v>
      </c>
      <c r="C92" s="33"/>
      <c r="D92" s="67" t="s">
        <v>102</v>
      </c>
      <c r="E92" s="54">
        <f>SUM(E93:E93)</f>
        <v>31200</v>
      </c>
      <c r="F92" s="55">
        <f>SUM(F93:F93)</f>
        <v>28908</v>
      </c>
      <c r="G92" s="26">
        <f t="shared" si="1"/>
        <v>92.65384615384616</v>
      </c>
    </row>
    <row r="93" spans="1:7" ht="15">
      <c r="A93" s="27"/>
      <c r="B93" s="37"/>
      <c r="C93" s="33" t="s">
        <v>16</v>
      </c>
      <c r="D93" s="38" t="s">
        <v>17</v>
      </c>
      <c r="E93" s="35">
        <v>31200</v>
      </c>
      <c r="F93" s="36">
        <v>28908</v>
      </c>
      <c r="G93" s="26">
        <f t="shared" si="1"/>
        <v>92.65384615384616</v>
      </c>
    </row>
    <row r="94" spans="1:7" ht="15">
      <c r="A94" s="27"/>
      <c r="B94" s="28">
        <v>80195</v>
      </c>
      <c r="C94" s="29"/>
      <c r="D94" s="30" t="s">
        <v>21</v>
      </c>
      <c r="E94" s="54">
        <f>SUM(E95:E96)</f>
        <v>74426</v>
      </c>
      <c r="F94" s="55">
        <f>SUM(F95:F96)</f>
        <v>74426</v>
      </c>
      <c r="G94" s="26">
        <f t="shared" si="1"/>
        <v>100</v>
      </c>
    </row>
    <row r="95" spans="1:7" ht="36.75">
      <c r="A95" s="27"/>
      <c r="B95" s="37"/>
      <c r="C95" s="33" t="s">
        <v>96</v>
      </c>
      <c r="D95" s="38" t="s">
        <v>97</v>
      </c>
      <c r="E95" s="35">
        <v>7071</v>
      </c>
      <c r="F95" s="36">
        <v>7071</v>
      </c>
      <c r="G95" s="26">
        <f t="shared" si="1"/>
        <v>100</v>
      </c>
    </row>
    <row r="96" spans="1:7" ht="48.75">
      <c r="A96" s="27"/>
      <c r="B96" s="37"/>
      <c r="C96" s="33" t="s">
        <v>19</v>
      </c>
      <c r="D96" s="38" t="s">
        <v>103</v>
      </c>
      <c r="E96" s="35">
        <v>67355</v>
      </c>
      <c r="F96" s="36">
        <v>67355</v>
      </c>
      <c r="G96" s="26">
        <f t="shared" si="1"/>
        <v>100</v>
      </c>
    </row>
    <row r="97" spans="1:7" ht="15">
      <c r="A97" s="52">
        <v>851</v>
      </c>
      <c r="B97" s="53"/>
      <c r="C97" s="47"/>
      <c r="D97" s="48" t="s">
        <v>104</v>
      </c>
      <c r="E97" s="49">
        <f>SUM(E98)</f>
        <v>26100</v>
      </c>
      <c r="F97" s="50">
        <f>SUM(F98)</f>
        <v>26100</v>
      </c>
      <c r="G97" s="26">
        <f t="shared" si="1"/>
        <v>100</v>
      </c>
    </row>
    <row r="98" spans="1:7" ht="12.75">
      <c r="A98" s="34"/>
      <c r="B98" s="61">
        <v>85195</v>
      </c>
      <c r="C98" s="71"/>
      <c r="D98" s="40" t="s">
        <v>21</v>
      </c>
      <c r="E98" s="41">
        <f>SUM(E99)</f>
        <v>26100</v>
      </c>
      <c r="F98" s="42">
        <f>SUM(F99)</f>
        <v>26100</v>
      </c>
      <c r="G98" s="26">
        <f t="shared" si="1"/>
        <v>100</v>
      </c>
    </row>
    <row r="99" spans="1:7" ht="15">
      <c r="A99" s="27"/>
      <c r="B99" s="37"/>
      <c r="C99" s="33" t="s">
        <v>41</v>
      </c>
      <c r="D99" s="38" t="s">
        <v>42</v>
      </c>
      <c r="E99" s="35">
        <v>26100</v>
      </c>
      <c r="F99" s="36">
        <v>26100</v>
      </c>
      <c r="G99" s="26">
        <f t="shared" si="1"/>
        <v>100</v>
      </c>
    </row>
    <row r="100" spans="1:7" ht="15">
      <c r="A100" s="52">
        <v>852</v>
      </c>
      <c r="B100" s="53"/>
      <c r="C100" s="47"/>
      <c r="D100" s="48" t="s">
        <v>105</v>
      </c>
      <c r="E100" s="49">
        <f>SUM(E101,E105,E103,E108,E112,E116,E114)</f>
        <v>1635499</v>
      </c>
      <c r="F100" s="50">
        <f>SUM(F101,F105,F103,F108,F112,F116,F114)</f>
        <v>1630132.06</v>
      </c>
      <c r="G100" s="26">
        <f t="shared" si="1"/>
        <v>99.67184694090305</v>
      </c>
    </row>
    <row r="101" spans="1:7" ht="36.75">
      <c r="A101" s="34"/>
      <c r="B101" s="72">
        <v>85212</v>
      </c>
      <c r="C101" s="29"/>
      <c r="D101" s="30" t="s">
        <v>106</v>
      </c>
      <c r="E101" s="31">
        <v>905000</v>
      </c>
      <c r="F101" s="32">
        <f>SUM(F102)</f>
        <v>899287.28</v>
      </c>
      <c r="G101" s="26">
        <f t="shared" si="1"/>
        <v>99.36876022099447</v>
      </c>
    </row>
    <row r="102" spans="1:7" ht="48.75">
      <c r="A102" s="34"/>
      <c r="B102" s="60"/>
      <c r="C102" s="33" t="s">
        <v>24</v>
      </c>
      <c r="D102" s="38" t="s">
        <v>25</v>
      </c>
      <c r="E102" s="35">
        <v>905000</v>
      </c>
      <c r="F102" s="36">
        <v>899287.28</v>
      </c>
      <c r="G102" s="26">
        <f t="shared" si="1"/>
        <v>99.36876022099447</v>
      </c>
    </row>
    <row r="103" spans="1:7" ht="12" customHeight="1">
      <c r="A103" s="34"/>
      <c r="B103" s="73">
        <v>85213</v>
      </c>
      <c r="C103" s="68"/>
      <c r="D103" s="67" t="s">
        <v>107</v>
      </c>
      <c r="E103" s="54">
        <v>887</v>
      </c>
      <c r="F103" s="55">
        <v>886.77</v>
      </c>
      <c r="G103" s="26">
        <f t="shared" si="1"/>
        <v>99.97406989853438</v>
      </c>
    </row>
    <row r="104" spans="1:7" ht="48.75">
      <c r="A104" s="34"/>
      <c r="B104" s="60"/>
      <c r="C104" s="33" t="s">
        <v>24</v>
      </c>
      <c r="D104" s="38" t="s">
        <v>25</v>
      </c>
      <c r="E104" s="35">
        <v>887</v>
      </c>
      <c r="F104" s="36">
        <v>886.77</v>
      </c>
      <c r="G104" s="26">
        <f t="shared" si="1"/>
        <v>99.97406989853438</v>
      </c>
    </row>
    <row r="105" spans="1:7" ht="24.75">
      <c r="A105" s="27"/>
      <c r="B105" s="74">
        <v>85214</v>
      </c>
      <c r="C105" s="29"/>
      <c r="D105" s="30" t="s">
        <v>108</v>
      </c>
      <c r="E105" s="31">
        <f>SUM(E106:E107)</f>
        <v>16594</v>
      </c>
      <c r="F105" s="32">
        <f>SUM(F106:F107)</f>
        <v>16594</v>
      </c>
      <c r="G105" s="26">
        <f t="shared" si="1"/>
        <v>100</v>
      </c>
    </row>
    <row r="106" spans="1:7" ht="48.75">
      <c r="A106" s="27"/>
      <c r="B106" s="37"/>
      <c r="C106" s="33" t="s">
        <v>24</v>
      </c>
      <c r="D106" s="38" t="s">
        <v>25</v>
      </c>
      <c r="E106" s="35">
        <v>5094</v>
      </c>
      <c r="F106" s="36">
        <v>5094</v>
      </c>
      <c r="G106" s="26">
        <f t="shared" si="1"/>
        <v>100</v>
      </c>
    </row>
    <row r="107" spans="1:7" ht="36.75">
      <c r="A107" s="27"/>
      <c r="B107" s="37"/>
      <c r="C107" s="33" t="s">
        <v>96</v>
      </c>
      <c r="D107" s="38" t="s">
        <v>97</v>
      </c>
      <c r="E107" s="35">
        <v>11500</v>
      </c>
      <c r="F107" s="36">
        <v>11500</v>
      </c>
      <c r="G107" s="26">
        <f t="shared" si="1"/>
        <v>100</v>
      </c>
    </row>
    <row r="108" spans="1:7" ht="15">
      <c r="A108" s="27"/>
      <c r="B108" s="28">
        <v>85219</v>
      </c>
      <c r="C108" s="29"/>
      <c r="D108" s="30" t="s">
        <v>109</v>
      </c>
      <c r="E108" s="31">
        <f>SUM(E109:E111)</f>
        <v>106130</v>
      </c>
      <c r="F108" s="32">
        <f>SUM(F109:F111)</f>
        <v>106620.88</v>
      </c>
      <c r="G108" s="26">
        <f t="shared" si="1"/>
        <v>100.46252708941866</v>
      </c>
    </row>
    <row r="109" spans="1:7" ht="12.75">
      <c r="A109" s="34"/>
      <c r="B109" s="60"/>
      <c r="C109" s="62" t="s">
        <v>14</v>
      </c>
      <c r="D109" s="34" t="s">
        <v>15</v>
      </c>
      <c r="E109" s="63">
        <v>100</v>
      </c>
      <c r="F109" s="64">
        <v>591.88</v>
      </c>
      <c r="G109" s="26">
        <f t="shared" si="1"/>
        <v>591.88</v>
      </c>
    </row>
    <row r="110" spans="1:7" ht="12" customHeight="1">
      <c r="A110" s="27"/>
      <c r="B110" s="37"/>
      <c r="C110" s="33" t="s">
        <v>16</v>
      </c>
      <c r="D110" s="38" t="s">
        <v>17</v>
      </c>
      <c r="E110" s="35">
        <v>30</v>
      </c>
      <c r="F110" s="36">
        <v>29</v>
      </c>
      <c r="G110" s="26">
        <f t="shared" si="1"/>
        <v>96.66666666666667</v>
      </c>
    </row>
    <row r="111" spans="1:7" ht="36.75">
      <c r="A111" s="27"/>
      <c r="B111" s="37"/>
      <c r="C111" s="33" t="s">
        <v>96</v>
      </c>
      <c r="D111" s="38" t="s">
        <v>97</v>
      </c>
      <c r="E111" s="35">
        <v>106000</v>
      </c>
      <c r="F111" s="36">
        <v>106000</v>
      </c>
      <c r="G111" s="26">
        <f t="shared" si="1"/>
        <v>100</v>
      </c>
    </row>
    <row r="112" spans="1:7" ht="24.75">
      <c r="A112" s="27"/>
      <c r="B112" s="28">
        <v>85228</v>
      </c>
      <c r="C112" s="29"/>
      <c r="D112" s="30" t="s">
        <v>110</v>
      </c>
      <c r="E112" s="31">
        <f>SUM(E113)</f>
        <v>4200</v>
      </c>
      <c r="F112" s="32">
        <f>SUM(F113)</f>
        <v>4055.13</v>
      </c>
      <c r="G112" s="26">
        <f t="shared" si="1"/>
        <v>96.55071428571429</v>
      </c>
    </row>
    <row r="113" spans="1:7" ht="12" customHeight="1">
      <c r="A113" s="27"/>
      <c r="B113" s="75"/>
      <c r="C113" s="33" t="s">
        <v>41</v>
      </c>
      <c r="D113" s="38" t="s">
        <v>42</v>
      </c>
      <c r="E113" s="35">
        <v>4200</v>
      </c>
      <c r="F113" s="36">
        <v>4055.13</v>
      </c>
      <c r="G113" s="26">
        <f t="shared" si="1"/>
        <v>96.55071428571429</v>
      </c>
    </row>
    <row r="114" spans="1:7" ht="12" customHeight="1">
      <c r="A114" s="27"/>
      <c r="B114" s="74">
        <v>85278</v>
      </c>
      <c r="C114" s="29"/>
      <c r="D114" s="30" t="s">
        <v>111</v>
      </c>
      <c r="E114" s="31">
        <v>568688</v>
      </c>
      <c r="F114" s="32">
        <v>568688</v>
      </c>
      <c r="G114" s="26">
        <f t="shared" si="1"/>
        <v>100</v>
      </c>
    </row>
    <row r="115" spans="1:7" ht="48.75">
      <c r="A115" s="27"/>
      <c r="B115" s="37"/>
      <c r="C115" s="33" t="s">
        <v>24</v>
      </c>
      <c r="D115" s="38" t="s">
        <v>25</v>
      </c>
      <c r="E115" s="35">
        <v>568688</v>
      </c>
      <c r="F115" s="36">
        <v>568688</v>
      </c>
      <c r="G115" s="26">
        <f t="shared" si="1"/>
        <v>100</v>
      </c>
    </row>
    <row r="116" spans="1:7" ht="15">
      <c r="A116" s="27"/>
      <c r="B116" s="28">
        <v>85295</v>
      </c>
      <c r="C116" s="29"/>
      <c r="D116" s="30" t="s">
        <v>21</v>
      </c>
      <c r="E116" s="31">
        <f>SUM(E117:E118)</f>
        <v>34000</v>
      </c>
      <c r="F116" s="32">
        <f>SUM(F117:F118)</f>
        <v>34000</v>
      </c>
      <c r="G116" s="26">
        <f t="shared" si="1"/>
        <v>100</v>
      </c>
    </row>
    <row r="117" spans="1:7" ht="48.75">
      <c r="A117" s="27"/>
      <c r="B117" s="37"/>
      <c r="C117" s="33" t="s">
        <v>112</v>
      </c>
      <c r="D117" s="38" t="s">
        <v>113</v>
      </c>
      <c r="E117" s="35">
        <v>15000</v>
      </c>
      <c r="F117" s="36">
        <v>15000</v>
      </c>
      <c r="G117" s="26">
        <f t="shared" si="1"/>
        <v>100</v>
      </c>
    </row>
    <row r="118" spans="1:7" ht="36.75">
      <c r="A118" s="76"/>
      <c r="B118" s="77"/>
      <c r="C118" s="33" t="s">
        <v>96</v>
      </c>
      <c r="D118" s="38" t="s">
        <v>97</v>
      </c>
      <c r="E118" s="35">
        <v>19000</v>
      </c>
      <c r="F118" s="36">
        <v>19000</v>
      </c>
      <c r="G118" s="26">
        <f t="shared" si="1"/>
        <v>100</v>
      </c>
    </row>
    <row r="119" spans="1:7" ht="29.25">
      <c r="A119" s="78">
        <v>854</v>
      </c>
      <c r="B119" s="78"/>
      <c r="C119" s="78"/>
      <c r="D119" s="48" t="s">
        <v>114</v>
      </c>
      <c r="E119" s="49">
        <f>SUM(E120)</f>
        <v>11556</v>
      </c>
      <c r="F119" s="50">
        <f>SUM(F120)</f>
        <v>11556</v>
      </c>
      <c r="G119" s="26">
        <f t="shared" si="1"/>
        <v>100</v>
      </c>
    </row>
    <row r="120" spans="1:7" ht="15">
      <c r="A120" s="27"/>
      <c r="B120" s="79">
        <v>85415</v>
      </c>
      <c r="C120" s="80"/>
      <c r="D120" s="30" t="s">
        <v>115</v>
      </c>
      <c r="E120" s="31">
        <v>11556</v>
      </c>
      <c r="F120" s="32">
        <v>11556</v>
      </c>
      <c r="G120" s="26">
        <f t="shared" si="1"/>
        <v>100</v>
      </c>
    </row>
    <row r="121" spans="1:7" ht="36.75">
      <c r="A121" s="27"/>
      <c r="B121" s="37"/>
      <c r="C121" s="33" t="s">
        <v>96</v>
      </c>
      <c r="D121" s="38" t="s">
        <v>97</v>
      </c>
      <c r="E121" s="35">
        <v>11556</v>
      </c>
      <c r="F121" s="36">
        <v>11556</v>
      </c>
      <c r="G121" s="26">
        <f t="shared" si="1"/>
        <v>100</v>
      </c>
    </row>
    <row r="122" spans="1:7" ht="29.25">
      <c r="A122" s="52">
        <v>900</v>
      </c>
      <c r="B122" s="53"/>
      <c r="C122" s="47"/>
      <c r="D122" s="48" t="s">
        <v>116</v>
      </c>
      <c r="E122" s="49">
        <f>SUM(E123,E126)</f>
        <v>126993</v>
      </c>
      <c r="F122" s="50">
        <f>SUM(F123,F126)</f>
        <v>123490.03</v>
      </c>
      <c r="G122" s="26">
        <f t="shared" si="1"/>
        <v>97.24160386792973</v>
      </c>
    </row>
    <row r="123" spans="1:7" ht="12.75">
      <c r="A123" s="34"/>
      <c r="B123" s="28">
        <v>90003</v>
      </c>
      <c r="C123" s="29"/>
      <c r="D123" s="30" t="s">
        <v>117</v>
      </c>
      <c r="E123" s="31">
        <f>SUM(E124:E125)</f>
        <v>70500</v>
      </c>
      <c r="F123" s="32">
        <f>SUM(F124:F125)</f>
        <v>66997.03</v>
      </c>
      <c r="G123" s="26">
        <f t="shared" si="1"/>
        <v>95.03124822695035</v>
      </c>
    </row>
    <row r="124" spans="1:7" ht="12" customHeight="1">
      <c r="A124" s="34"/>
      <c r="B124" s="37"/>
      <c r="C124" s="33" t="s">
        <v>41</v>
      </c>
      <c r="D124" s="38" t="s">
        <v>42</v>
      </c>
      <c r="E124" s="35">
        <v>70000</v>
      </c>
      <c r="F124" s="36">
        <v>66474.45</v>
      </c>
      <c r="G124" s="26">
        <f t="shared" si="1"/>
        <v>94.9635</v>
      </c>
    </row>
    <row r="125" spans="1:7" ht="12" customHeight="1">
      <c r="A125" s="27"/>
      <c r="B125" s="60"/>
      <c r="C125" s="33" t="s">
        <v>14</v>
      </c>
      <c r="D125" s="38" t="s">
        <v>15</v>
      </c>
      <c r="E125" s="35">
        <v>500</v>
      </c>
      <c r="F125" s="36">
        <v>522.58</v>
      </c>
      <c r="G125" s="26">
        <f t="shared" si="1"/>
        <v>104.516</v>
      </c>
    </row>
    <row r="126" spans="1:7" ht="12.75">
      <c r="A126" s="34"/>
      <c r="B126" s="81">
        <v>90095</v>
      </c>
      <c r="C126" s="82"/>
      <c r="D126" s="83" t="s">
        <v>21</v>
      </c>
      <c r="E126" s="84">
        <f>SUM(E127,E128)</f>
        <v>56493</v>
      </c>
      <c r="F126" s="84">
        <f>SUM(F127,F128)</f>
        <v>56493</v>
      </c>
      <c r="G126" s="26">
        <f t="shared" si="1"/>
        <v>100</v>
      </c>
    </row>
    <row r="127" spans="1:7" ht="48.75">
      <c r="A127" s="34"/>
      <c r="B127" s="81"/>
      <c r="C127" s="82" t="s">
        <v>118</v>
      </c>
      <c r="D127" s="38" t="s">
        <v>119</v>
      </c>
      <c r="E127" s="85">
        <v>28637</v>
      </c>
      <c r="F127" s="36">
        <v>28637</v>
      </c>
      <c r="G127" s="26">
        <f t="shared" si="1"/>
        <v>100</v>
      </c>
    </row>
    <row r="128" spans="1:7" ht="48.75">
      <c r="A128" s="34"/>
      <c r="B128" s="81"/>
      <c r="C128" s="82" t="s">
        <v>120</v>
      </c>
      <c r="D128" s="38" t="s">
        <v>101</v>
      </c>
      <c r="E128" s="85">
        <v>27856</v>
      </c>
      <c r="F128" s="36">
        <v>27856</v>
      </c>
      <c r="G128" s="26">
        <f t="shared" si="1"/>
        <v>100</v>
      </c>
    </row>
    <row r="129" spans="1:7" ht="15">
      <c r="A129" s="86">
        <v>926</v>
      </c>
      <c r="B129" s="81"/>
      <c r="C129" s="82"/>
      <c r="D129" s="87" t="s">
        <v>121</v>
      </c>
      <c r="E129" s="88">
        <v>17500</v>
      </c>
      <c r="F129" s="50">
        <v>17499.9</v>
      </c>
      <c r="G129" s="26">
        <f t="shared" si="1"/>
        <v>99.99942857142858</v>
      </c>
    </row>
    <row r="130" spans="1:7" ht="15">
      <c r="A130" s="86"/>
      <c r="B130" s="89">
        <v>92601</v>
      </c>
      <c r="C130" s="90"/>
      <c r="D130" s="91" t="s">
        <v>122</v>
      </c>
      <c r="E130" s="92">
        <v>17500</v>
      </c>
      <c r="F130" s="93">
        <v>17499.9</v>
      </c>
      <c r="G130" s="26">
        <f t="shared" si="1"/>
        <v>99.99942857142858</v>
      </c>
    </row>
    <row r="131" spans="1:7" ht="36.75">
      <c r="A131" s="94"/>
      <c r="B131" s="95"/>
      <c r="C131" s="96" t="s">
        <v>98</v>
      </c>
      <c r="D131" s="97" t="s">
        <v>123</v>
      </c>
      <c r="E131" s="98">
        <v>17500</v>
      </c>
      <c r="F131" s="99">
        <v>17499.9</v>
      </c>
      <c r="G131" s="100">
        <f t="shared" si="1"/>
        <v>99.99942857142858</v>
      </c>
    </row>
    <row r="132" spans="1:7" ht="15">
      <c r="A132" s="101"/>
      <c r="B132" s="102"/>
      <c r="C132" s="103"/>
      <c r="D132" s="104" t="s">
        <v>124</v>
      </c>
      <c r="E132" s="105">
        <f>SUM(E9,E23,E29,E39,E44,E49,E79,E84,E97,E100,E122,E19,E119,E129)</f>
        <v>10390071</v>
      </c>
      <c r="F132" s="106">
        <f>SUM(F9,F23,F29,F39,F44,F49,F79,F84,F97,F100,F122,F19,F119,F129)</f>
        <v>10323570.97</v>
      </c>
      <c r="G132" s="107">
        <f t="shared" si="1"/>
        <v>99.3599655863757</v>
      </c>
    </row>
    <row r="133" ht="15">
      <c r="A133" s="108"/>
    </row>
    <row r="134" ht="15">
      <c r="A134" s="108"/>
    </row>
    <row r="135" spans="5:6" ht="12.75">
      <c r="E135" s="3" t="s">
        <v>125</v>
      </c>
      <c r="F135" s="3"/>
    </row>
    <row r="136" ht="12.75">
      <c r="F136" s="3"/>
    </row>
    <row r="137" ht="12.75">
      <c r="F137" s="3"/>
    </row>
    <row r="138" spans="5:6" ht="12.75">
      <c r="E138" s="3" t="s">
        <v>126</v>
      </c>
      <c r="F138" s="3"/>
    </row>
    <row r="139" ht="30" customHeight="1">
      <c r="F139" s="109"/>
    </row>
    <row r="140" ht="15" customHeight="1"/>
  </sheetData>
  <printOptions/>
  <pageMargins left="1.1812500000000001" right="0" top="0.7875" bottom="0.8270833333333334" header="0.5118055555555556" footer="0.5118055555555556"/>
  <pageSetup firstPageNumber="21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Sterdyń</cp:lastModifiedBy>
  <cp:lastPrinted>2007-03-12T09:47:41Z</cp:lastPrinted>
  <dcterms:created xsi:type="dcterms:W3CDTF">2003-02-20T14:53:16Z</dcterms:created>
  <dcterms:modified xsi:type="dcterms:W3CDTF">2007-03-12T09:49:01Z</dcterms:modified>
  <cp:category/>
  <cp:version/>
  <cp:contentType/>
  <cp:contentStatus/>
  <cp:revision>1</cp:revision>
</cp:coreProperties>
</file>