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pr_z2" sheetId="1" r:id="rId1"/>
  </sheets>
  <definedNames/>
  <calcPr fullCalcOnLoad="1"/>
</workbook>
</file>

<file path=xl/sharedStrings.xml><?xml version="1.0" encoding="utf-8"?>
<sst xmlns="http://schemas.openxmlformats.org/spreadsheetml/2006/main" count="317" uniqueCount="116">
  <si>
    <t>Zał.Nr 2                   do Uchwały        Nr V/29/07                  Rady Gminy w   Sterdyni                        z dnia 5.04.07</t>
  </si>
  <si>
    <t>SPRAWOZDANIE</t>
  </si>
  <si>
    <t xml:space="preserve">Z WYKONANIA  PLANU   WYDATKÓW </t>
  </si>
  <si>
    <t>ZA   2006 rok</t>
  </si>
  <si>
    <t>wydatki ogółem</t>
  </si>
  <si>
    <t>Dział</t>
  </si>
  <si>
    <t>Rozdział</t>
  </si>
  <si>
    <t>§</t>
  </si>
  <si>
    <t>Nazwa działu, rozdziału, paragrafu</t>
  </si>
  <si>
    <t>Plan</t>
  </si>
  <si>
    <t>Wykonanie</t>
  </si>
  <si>
    <t>%</t>
  </si>
  <si>
    <t>ROLNICTWO  I  ŁOWIECTWO</t>
  </si>
  <si>
    <t>Infrastruktura wodociągowa i sanitacyjna wsi</t>
  </si>
  <si>
    <t>wydatki inwestycyjne jednostek budżetowych</t>
  </si>
  <si>
    <t>Izby rolnicze</t>
  </si>
  <si>
    <t>wpłaty gmin na rzecz izb rolniczych w wysokości 2% uzyskanych wpływów podatku rolnego</t>
  </si>
  <si>
    <t>Pozostała działalność</t>
  </si>
  <si>
    <t>zakup materiałów i wyposażenia</t>
  </si>
  <si>
    <t>zakup usług pozostałych</t>
  </si>
  <si>
    <t>różne opłaty i składki</t>
  </si>
  <si>
    <t>TRANSPORT  I ŁĄCZNOŚĆ</t>
  </si>
  <si>
    <t>Drogi publiczne powiatowe</t>
  </si>
  <si>
    <t>dotacja celowa na pomoc finansową udzielaną między jednostkami samorządu terytorialnego na dofinansowanie własnych zadań bieżących</t>
  </si>
  <si>
    <t>Drogi publiczne gminne</t>
  </si>
  <si>
    <t>zakup usług remontowych</t>
  </si>
  <si>
    <t>Drogi wewnętrzne</t>
  </si>
  <si>
    <t>GOSPODARKA  MIESZKANIOWA</t>
  </si>
  <si>
    <t>Gospodarka gruntami i nieruchomościami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</si>
  <si>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</si>
  <si>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</si>
  <si>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</si>
  <si>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</si>
  <si>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</si>
  <si>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odpisy na zakładowy fundusz świadczeń socjalnych</t>
  </si>
  <si>
    <t>wydatki na zakupy inwestycyjne jednostek budżetowych</t>
  </si>
  <si>
    <t>DZIAŁALNOŚĆ  USŁUGOWA</t>
  </si>
  <si>
    <t>Plany zagospodarowania przestrzennego</t>
  </si>
  <si>
    <t>ADMINISTRACJA  PUBLICZNA</t>
  </si>
  <si>
    <t>Urzędy wojewódzkie</t>
  </si>
  <si>
    <t>Rady gmin (miast i miast na prawach powiatu)</t>
  </si>
  <si>
    <t>różne wydatki na rzecz osób fizycznych</t>
  </si>
  <si>
    <t>Urzędy gmin (miast i miast na prawach powiatu)</t>
  </si>
  <si>
    <t>wpłaty na Państwowy Fundusz Rehabilitacji Osób Niepełnosprawnych</t>
  </si>
  <si>
    <t>wynagrodzenia bezosobowe</t>
  </si>
  <si>
    <t>opłaty za usługi internetowe</t>
  </si>
  <si>
    <t>podróże  służbowe krajowe</t>
  </si>
  <si>
    <t>podróże służbowe zagraniczne</t>
  </si>
  <si>
    <t>Promocja jednostek samorządu terytorialnego</t>
  </si>
  <si>
    <t>podróże służbowe krajowe</t>
  </si>
  <si>
    <t>URZĘDY   NACZELNYCH   ORGANÓW    WŁADZY   PAŃSTWOWEJ  ,  KONTROLI   I   OCHRONY  PRAWA   ORAZ   SĄDOWNICTWA</t>
  </si>
  <si>
    <t>Urzędy naczelnych organów władzy państwowej, kontroli i ochrony prawa</t>
  </si>
  <si>
    <t xml:space="preserve">Wybory do rad gmin, rad powiatów i sejmików województw, wybory wójtów, burmistrzów i prezydentów miast oraz referenda gminne, powiatowe i wojewódzkie </t>
  </si>
  <si>
    <t>BEZPIECZEŃSTWO  PUBLICZNE  I  OCHRONA  PRZECIWPOŻAROWA</t>
  </si>
  <si>
    <t>Komendy wojewódzkie Policji</t>
  </si>
  <si>
    <t>wpłaty jednostek na fundusz celowy</t>
  </si>
  <si>
    <t>Ochotnicze straże pożarne</t>
  </si>
  <si>
    <t>Obrona cywilna</t>
  </si>
  <si>
    <t>DOCHODY  OD  OSÓB  PRAWNYCH,  OD  OSÓB  FIZYCZNYCH I OD  INNYCH  JEDNOSTEK  NIEPOSIADAJĄCYCH  OSOBOWOŚCI  PRAWNEJ  ORAZ WYDATKI ZWIĄZANE Z ICH POBOREM</t>
  </si>
  <si>
    <t>Pobór podatków, opłat i niepodatkowych należności budżetowych</t>
  </si>
  <si>
    <t>wynagrodzenia agencyjno - prowizyjne</t>
  </si>
  <si>
    <t>OBSŁUGA  DŁUGU  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</si>
  <si>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</si>
  <si>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</si>
  <si>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RÓŻNE  ROZLICZENIA</t>
  </si>
  <si>
    <t>Różne rozliczenia finansowe</t>
  </si>
  <si>
    <t>Rezerwy ogólne i celowe</t>
  </si>
  <si>
    <t>rezerwy</t>
  </si>
  <si>
    <t>OŚWIATA   I   WYCHOWANIE</t>
  </si>
  <si>
    <t>Szkoły podstawowe</t>
  </si>
  <si>
    <t xml:space="preserve"> wydatki osobowe niezaliczone do wynagrodzeń</t>
  </si>
  <si>
    <t>inne formy pomocy dla uczniów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</si>
  <si>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</si>
  <si>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</si>
  <si>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</si>
  <si>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</si>
  <si>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</si>
  <si>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</si>
  <si>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OCHRONA  ZDROWIA</t>
  </si>
  <si>
    <t>Zwalczanie narkomanii</t>
  </si>
  <si>
    <t>Przeciwdziałanie alkoholizmowi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</si>
  <si>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</si>
  <si>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</si>
  <si>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Pozostała  działalność</t>
  </si>
  <si>
    <t>POMOC  SPOŁECZNA</t>
  </si>
  <si>
    <t>Świadczenia rodzinne oraz składki na ubezpieczenia emerytalne i rentowe z ubezpieczenia społecznego</t>
  </si>
  <si>
    <t>świadczenia społeczne</t>
  </si>
  <si>
    <t>Składki na ubezpieczenie zdrowotne opłacane za osoby pobierające niektóre świadczenia z pomocy społecznej oraz niektóre świadczenia rodzinne</t>
  </si>
  <si>
    <t>składki na ubezpieczenie zdrowotne</t>
  </si>
  <si>
    <t>Zasiłki i pomoc w naturze oraz składki na ubezpieczenia emerytalne i rentowe</t>
  </si>
  <si>
    <t>Dodatki mieszkaniowe</t>
  </si>
  <si>
    <t>Ośrodki pomocy społecznej</t>
  </si>
  <si>
    <t>Usuwanie skutków klęsk żywiołowych</t>
  </si>
  <si>
    <t>EDUKACYJNA  OPIEKA  WYCHOWAWCZA</t>
  </si>
  <si>
    <t>Świetlice  szkolne</t>
  </si>
  <si>
    <t>wydatki osobowe niezaliczone do wynagrodzeń</t>
  </si>
  <si>
    <t>Pomoc materialna dla uczniów</t>
  </si>
  <si>
    <t>stypendia dla uczniów</t>
  </si>
  <si>
    <t xml:space="preserve"> Inne formy pomocy dla uczniów</t>
  </si>
  <si>
    <t>GOSPODARKA  KOMUNALNA  I  OCHRONA  ŚRODOWISKA</t>
  </si>
  <si>
    <t>Gospodarka ściekowa i ochrona wód</t>
  </si>
  <si>
    <t>Oczyszczanie miast i wsi</t>
  </si>
  <si>
    <t>Utrzymanie zieleni w miastach i gminach</t>
  </si>
  <si>
    <t>Ochrona powietrza atmosferycznego i klimatu</t>
  </si>
  <si>
    <t>Oświetlenie ulic, placów i dróg</t>
  </si>
  <si>
    <t>KULTURA  I  OCHRONA  DZIEDZICTWA  NARODOWEGO</t>
  </si>
  <si>
    <t>Domy i ośrodki kultury, świetlice i kluby</t>
  </si>
  <si>
    <t>dotacja podmiotowa z budżetu dla samorządowej instytucji kultury</t>
  </si>
  <si>
    <t>Biblioteki</t>
  </si>
  <si>
    <t>KULTURA   FIZYCZNA  I   SPORT</t>
  </si>
  <si>
    <t>Obiekty sportowe</t>
  </si>
  <si>
    <t>Zadania w zakresie kultury fizycznej i sportu</t>
  </si>
  <si>
    <t>Dotacja celowa z budżetu na finansowanie lub dofinansowanie zadań zleconych do realizacji stowarzyszeniom</t>
  </si>
  <si>
    <t>Razem:</t>
  </si>
  <si>
    <t>Przewodniczący Rady Gminy</t>
  </si>
  <si>
    <t>Adam Góral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</si>
</sst>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"/>
    <numFmt numFmtId="166" formatCode="00000"/>
    <numFmt numFmtId="167" formatCode="#,##0"/>
    <numFmt numFmtId="168" formatCode="#,##0.00"/>
    <numFmt numFmtId="169" formatCode="0.0"/>
    <numFmt numFmtId="170" formatCode="@"/>
  </numFmts>
  <fonts count="16">
    <font>
      <sz val="10"/>
      <name val="MS Sans Serif"/>
      <family val="0"/>
    </font>
    <font>
      <sz val="10"/>
      <name val="Arial"/>
      <family val="0"/>
    </font>
    <font>
      <sz val="10"/>
      <name val="Arial CE"/>
      <family val="0"/>
    </font>
    <font>
      <b/>
      <u val="single"/>
      <sz val="10"/>
      <name val="Arial CE"/>
      <family val="0"/>
    </font>
    <font>
      <i/>
      <sz val="8"/>
      <name val="Arial CE"/>
      <family val="2"/>
    </font>
    <font>
      <sz val="14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0"/>
    </font>
    <font>
      <sz val="8"/>
      <name val="Arial CE"/>
      <family val="0"/>
    </font>
    <font>
      <b/>
      <u val="single"/>
      <sz val="12"/>
      <name val="Arial CE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E"/>
      <family val="0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top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9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2" xfId="0" applyNumberFormat="1" applyFont="1" applyFill="1" applyBorder="1" applyAlignment="1" applyProtection="1">
      <alignment horizontal="center" vertical="center" wrapText="1"/>
      <protection/>
    </xf>
    <xf numFmtId="164" fontId="9" fillId="0" borderId="1" xfId="0" applyNumberFormat="1" applyFont="1" applyFill="1" applyBorder="1" applyAlignment="1" applyProtection="1">
      <alignment horizontal="center" vertical="center" wrapText="1"/>
      <protection/>
    </xf>
    <xf numFmtId="164" fontId="9" fillId="0" borderId="3" xfId="0" applyNumberFormat="1" applyFont="1" applyFill="1" applyBorder="1" applyAlignment="1" applyProtection="1">
      <alignment horizontal="center" vertical="center" wrapText="1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65" fontId="10" fillId="0" borderId="4" xfId="0" applyNumberFormat="1" applyFont="1" applyFill="1" applyBorder="1" applyAlignment="1" applyProtection="1">
      <alignment horizontal="center" vertical="top" wrapText="1"/>
      <protection/>
    </xf>
    <xf numFmtId="166" fontId="10" fillId="0" borderId="4" xfId="0" applyNumberFormat="1" applyFont="1" applyFill="1" applyBorder="1" applyAlignment="1" applyProtection="1">
      <alignment horizontal="center" vertical="top" wrapText="1"/>
      <protection/>
    </xf>
    <xf numFmtId="164" fontId="10" fillId="0" borderId="4" xfId="0" applyNumberFormat="1" applyFont="1" applyFill="1" applyBorder="1" applyAlignment="1" applyProtection="1">
      <alignment horizontal="center" vertical="top" wrapText="1"/>
      <protection/>
    </xf>
    <xf numFmtId="164" fontId="10" fillId="0" borderId="5" xfId="0" applyNumberFormat="1" applyFont="1" applyFill="1" applyBorder="1" applyAlignment="1" applyProtection="1">
      <alignment vertical="top" wrapText="1"/>
      <protection/>
    </xf>
    <xf numFmtId="167" fontId="10" fillId="0" borderId="6" xfId="0" applyNumberFormat="1" applyFont="1" applyFill="1" applyBorder="1" applyAlignment="1" applyProtection="1">
      <alignment vertical="top" wrapText="1"/>
      <protection/>
    </xf>
    <xf numFmtId="168" fontId="10" fillId="0" borderId="6" xfId="0" applyNumberFormat="1" applyFont="1" applyFill="1" applyBorder="1" applyAlignment="1" applyProtection="1">
      <alignment vertical="top" wrapText="1"/>
      <protection/>
    </xf>
    <xf numFmtId="169" fontId="7" fillId="0" borderId="5" xfId="0" applyNumberFormat="1" applyFont="1" applyFill="1" applyBorder="1" applyAlignment="1" applyProtection="1">
      <alignment horizontal="right" vertical="top" wrapText="1"/>
      <protection/>
    </xf>
    <xf numFmtId="164" fontId="2" fillId="0" borderId="7" xfId="0" applyNumberFormat="1" applyFont="1" applyFill="1" applyBorder="1" applyAlignment="1" applyProtection="1">
      <alignment horizontal="center" vertical="top" wrapText="1"/>
      <protection/>
    </xf>
    <xf numFmtId="166" fontId="7" fillId="0" borderId="7" xfId="0" applyNumberFormat="1" applyFont="1" applyFill="1" applyBorder="1" applyAlignment="1" applyProtection="1">
      <alignment horizontal="center" vertical="top" wrapText="1"/>
      <protection/>
    </xf>
    <xf numFmtId="164" fontId="7" fillId="0" borderId="7" xfId="0" applyNumberFormat="1" applyFont="1" applyFill="1" applyBorder="1" applyAlignment="1" applyProtection="1">
      <alignment horizontal="center" vertical="top" wrapText="1"/>
      <protection/>
    </xf>
    <xf numFmtId="164" fontId="7" fillId="0" borderId="8" xfId="0" applyNumberFormat="1" applyFont="1" applyFill="1" applyBorder="1" applyAlignment="1" applyProtection="1">
      <alignment vertical="top" wrapText="1"/>
      <protection/>
    </xf>
    <xf numFmtId="167" fontId="7" fillId="0" borderId="9" xfId="0" applyNumberFormat="1" applyFont="1" applyFill="1" applyBorder="1" applyAlignment="1" applyProtection="1">
      <alignment vertical="top" wrapText="1"/>
      <protection/>
    </xf>
    <xf numFmtId="168" fontId="7" fillId="0" borderId="9" xfId="0" applyNumberFormat="1" applyFont="1" applyFill="1" applyBorder="1" applyAlignment="1" applyProtection="1">
      <alignment vertical="top" wrapText="1"/>
      <protection/>
    </xf>
    <xf numFmtId="169" fontId="2" fillId="0" borderId="8" xfId="0" applyNumberFormat="1" applyFont="1" applyFill="1" applyBorder="1" applyAlignment="1" applyProtection="1">
      <alignment horizontal="right" vertical="top" wrapText="1"/>
      <protection/>
    </xf>
    <xf numFmtId="164" fontId="2" fillId="0" borderId="8" xfId="0" applyNumberFormat="1" applyFont="1" applyFill="1" applyBorder="1" applyAlignment="1" applyProtection="1">
      <alignment vertical="top" wrapText="1"/>
      <protection/>
    </xf>
    <xf numFmtId="167" fontId="2" fillId="0" borderId="9" xfId="0" applyNumberFormat="1" applyFont="1" applyFill="1" applyBorder="1" applyAlignment="1" applyProtection="1">
      <alignment vertical="top" wrapText="1"/>
      <protection/>
    </xf>
    <xf numFmtId="168" fontId="2" fillId="0" borderId="9" xfId="0" applyNumberFormat="1" applyFont="1" applyFill="1" applyBorder="1" applyAlignment="1" applyProtection="1">
      <alignment vertical="top" wrapText="1"/>
      <protection/>
    </xf>
    <xf numFmtId="165" fontId="2" fillId="0" borderId="7" xfId="0" applyNumberFormat="1" applyFont="1" applyFill="1" applyBorder="1" applyAlignment="1" applyProtection="1">
      <alignment horizontal="center" vertical="top" wrapText="1"/>
      <protection/>
    </xf>
    <xf numFmtId="165" fontId="10" fillId="0" borderId="7" xfId="0" applyNumberFormat="1" applyFont="1" applyFill="1" applyBorder="1" applyAlignment="1" applyProtection="1">
      <alignment horizontal="center" vertical="top" wrapText="1"/>
      <protection/>
    </xf>
    <xf numFmtId="166" fontId="10" fillId="0" borderId="7" xfId="0" applyNumberFormat="1" applyFont="1" applyFill="1" applyBorder="1" applyAlignment="1" applyProtection="1">
      <alignment horizontal="center" vertical="top" wrapText="1"/>
      <protection/>
    </xf>
    <xf numFmtId="164" fontId="10" fillId="0" borderId="7" xfId="0" applyNumberFormat="1" applyFont="1" applyFill="1" applyBorder="1" applyAlignment="1" applyProtection="1">
      <alignment horizontal="center" vertical="top" wrapText="1"/>
      <protection/>
    </xf>
    <xf numFmtId="164" fontId="10" fillId="0" borderId="8" xfId="0" applyNumberFormat="1" applyFont="1" applyFill="1" applyBorder="1" applyAlignment="1" applyProtection="1">
      <alignment vertical="top" wrapText="1"/>
      <protection/>
    </xf>
    <xf numFmtId="167" fontId="10" fillId="0" borderId="9" xfId="0" applyNumberFormat="1" applyFont="1" applyFill="1" applyBorder="1" applyAlignment="1" applyProtection="1">
      <alignment vertical="top" wrapText="1"/>
      <protection/>
    </xf>
    <xf numFmtId="168" fontId="10" fillId="0" borderId="9" xfId="0" applyNumberFormat="1" applyFont="1" applyFill="1" applyBorder="1" applyAlignment="1" applyProtection="1">
      <alignment vertical="top" wrapText="1"/>
      <protection/>
    </xf>
    <xf numFmtId="169" fontId="7" fillId="0" borderId="8" xfId="0" applyNumberFormat="1" applyFont="1" applyFill="1" applyBorder="1" applyAlignment="1" applyProtection="1">
      <alignment horizontal="right" vertical="top" wrapText="1"/>
      <protection/>
    </xf>
    <xf numFmtId="167" fontId="7" fillId="0" borderId="9" xfId="0" applyNumberFormat="1" applyFont="1" applyFill="1" applyBorder="1" applyAlignment="1" applyProtection="1">
      <alignment vertical="top" wrapText="1"/>
      <protection/>
    </xf>
    <xf numFmtId="168" fontId="7" fillId="0" borderId="9" xfId="0" applyNumberFormat="1" applyFont="1" applyFill="1" applyBorder="1" applyAlignment="1" applyProtection="1">
      <alignment vertical="top" wrapText="1"/>
      <protection/>
    </xf>
    <xf numFmtId="166" fontId="2" fillId="0" borderId="7" xfId="0" applyNumberFormat="1" applyFont="1" applyFill="1" applyBorder="1" applyAlignment="1" applyProtection="1">
      <alignment horizontal="center" vertical="top" wrapText="1"/>
      <protection/>
    </xf>
    <xf numFmtId="167" fontId="2" fillId="0" borderId="9" xfId="0" applyNumberFormat="1" applyFont="1" applyFill="1" applyBorder="1" applyAlignment="1" applyProtection="1">
      <alignment vertical="top" wrapText="1"/>
      <protection/>
    </xf>
    <xf numFmtId="168" fontId="2" fillId="0" borderId="9" xfId="0" applyNumberFormat="1" applyFont="1" applyFill="1" applyBorder="1" applyAlignment="1" applyProtection="1">
      <alignment vertical="top" wrapText="1"/>
      <protection/>
    </xf>
    <xf numFmtId="164" fontId="2" fillId="0" borderId="8" xfId="0" applyNumberFormat="1" applyFont="1" applyFill="1" applyBorder="1" applyAlignment="1" applyProtection="1">
      <alignment horizontal="center" vertical="top" wrapText="1"/>
      <protection/>
    </xf>
    <xf numFmtId="167" fontId="2" fillId="0" borderId="8" xfId="0" applyNumberFormat="1" applyFont="1" applyFill="1" applyBorder="1" applyAlignment="1" applyProtection="1">
      <alignment vertical="top" wrapText="1"/>
      <protection/>
    </xf>
    <xf numFmtId="168" fontId="2" fillId="0" borderId="8" xfId="0" applyNumberFormat="1" applyFont="1" applyFill="1" applyBorder="1" applyAlignment="1" applyProtection="1">
      <alignment vertical="top" wrapText="1"/>
      <protection/>
    </xf>
    <xf numFmtId="164" fontId="10" fillId="0" borderId="0" xfId="0" applyNumberFormat="1" applyFont="1" applyFill="1" applyBorder="1" applyAlignment="1" applyProtection="1">
      <alignment/>
      <protection/>
    </xf>
    <xf numFmtId="165" fontId="7" fillId="0" borderId="7" xfId="0" applyNumberFormat="1" applyFont="1" applyFill="1" applyBorder="1" applyAlignment="1" applyProtection="1">
      <alignment horizontal="center" vertical="top" wrapText="1"/>
      <protection/>
    </xf>
    <xf numFmtId="166" fontId="7" fillId="0" borderId="8" xfId="0" applyNumberFormat="1" applyFont="1" applyFill="1" applyBorder="1" applyAlignment="1" applyProtection="1">
      <alignment horizontal="center" vertical="top"/>
      <protection/>
    </xf>
    <xf numFmtId="170" fontId="7" fillId="0" borderId="8" xfId="0" applyNumberFormat="1" applyFont="1" applyFill="1" applyBorder="1" applyAlignment="1" applyProtection="1">
      <alignment horizontal="center" vertical="top" wrapText="1"/>
      <protection/>
    </xf>
    <xf numFmtId="164" fontId="6" fillId="0" borderId="7" xfId="0" applyNumberFormat="1" applyFont="1" applyFill="1" applyBorder="1" applyAlignment="1" applyProtection="1">
      <alignment horizontal="center" vertical="top" wrapText="1"/>
      <protection/>
    </xf>
    <xf numFmtId="164" fontId="11" fillId="0" borderId="8" xfId="0" applyNumberFormat="1" applyFont="1" applyFill="1" applyBorder="1" applyAlignment="1" applyProtection="1">
      <alignment vertical="top" wrapText="1"/>
      <protection/>
    </xf>
    <xf numFmtId="167" fontId="12" fillId="0" borderId="9" xfId="0" applyNumberFormat="1" applyFont="1" applyFill="1" applyBorder="1" applyAlignment="1" applyProtection="1">
      <alignment vertical="top" wrapText="1"/>
      <protection/>
    </xf>
    <xf numFmtId="164" fontId="13" fillId="0" borderId="7" xfId="0" applyNumberFormat="1" applyFont="1" applyFill="1" applyBorder="1" applyAlignment="1" applyProtection="1">
      <alignment horizontal="center" vertical="top" wrapText="1"/>
      <protection/>
    </xf>
    <xf numFmtId="164" fontId="13" fillId="0" borderId="8" xfId="0" applyNumberFormat="1" applyFont="1" applyFill="1" applyBorder="1" applyAlignment="1" applyProtection="1">
      <alignment vertical="top" wrapText="1"/>
      <protection/>
    </xf>
    <xf numFmtId="164" fontId="2" fillId="0" borderId="7" xfId="0" applyNumberFormat="1" applyFont="1" applyFill="1" applyBorder="1" applyAlignment="1" applyProtection="1">
      <alignment horizontal="center" vertical="top" wrapText="1"/>
      <protection/>
    </xf>
    <xf numFmtId="164" fontId="10" fillId="0" borderId="7" xfId="0" applyNumberFormat="1" applyFont="1" applyFill="1" applyBorder="1" applyAlignment="1" applyProtection="1">
      <alignment horizontal="center" vertical="top"/>
      <protection/>
    </xf>
    <xf numFmtId="164" fontId="2" fillId="0" borderId="7" xfId="0" applyNumberFormat="1" applyFont="1" applyFill="1" applyBorder="1" applyAlignment="1" applyProtection="1">
      <alignment horizontal="center" vertical="top"/>
      <protection/>
    </xf>
    <xf numFmtId="164" fontId="7" fillId="0" borderId="7" xfId="0" applyNumberFormat="1" applyFont="1" applyFill="1" applyBorder="1" applyAlignment="1" applyProtection="1">
      <alignment horizontal="center" vertical="top"/>
      <protection/>
    </xf>
    <xf numFmtId="164" fontId="2" fillId="0" borderId="8" xfId="0" applyNumberFormat="1" applyFont="1" applyFill="1" applyBorder="1" applyAlignment="1" applyProtection="1">
      <alignment horizontal="left" vertical="top" wrapText="1"/>
      <protection/>
    </xf>
    <xf numFmtId="167" fontId="7" fillId="0" borderId="9" xfId="0" applyNumberFormat="1" applyFont="1" applyFill="1" applyBorder="1" applyAlignment="1" applyProtection="1">
      <alignment horizontal="right" vertical="top" wrapText="1"/>
      <protection/>
    </xf>
    <xf numFmtId="168" fontId="7" fillId="0" borderId="9" xfId="0" applyNumberFormat="1" applyFont="1" applyFill="1" applyBorder="1" applyAlignment="1" applyProtection="1">
      <alignment horizontal="right" vertical="top" wrapText="1"/>
      <protection/>
    </xf>
    <xf numFmtId="168" fontId="8" fillId="0" borderId="9" xfId="0" applyNumberFormat="1" applyFont="1" applyFill="1" applyBorder="1" applyAlignment="1" applyProtection="1">
      <alignment vertical="top" wrapText="1"/>
      <protection/>
    </xf>
    <xf numFmtId="164" fontId="14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7" fillId="0" borderId="8" xfId="0" applyNumberFormat="1" applyFont="1" applyFill="1" applyBorder="1" applyAlignment="1" applyProtection="1">
      <alignment vertical="top" wrapText="1"/>
      <protection/>
    </xf>
    <xf numFmtId="168" fontId="7" fillId="0" borderId="8" xfId="0" applyNumberFormat="1" applyFont="1" applyFill="1" applyBorder="1" applyAlignment="1" applyProtection="1">
      <alignment vertical="top" wrapText="1"/>
      <protection/>
    </xf>
    <xf numFmtId="167" fontId="2" fillId="0" borderId="10" xfId="0" applyNumberFormat="1" applyFont="1" applyFill="1" applyBorder="1" applyAlignment="1" applyProtection="1">
      <alignment vertical="top" wrapText="1"/>
      <protection/>
    </xf>
    <xf numFmtId="168" fontId="2" fillId="0" borderId="10" xfId="0" applyNumberFormat="1" applyFont="1" applyFill="1" applyBorder="1" applyAlignment="1" applyProtection="1">
      <alignment vertical="top" wrapText="1"/>
      <protection/>
    </xf>
    <xf numFmtId="167" fontId="10" fillId="0" borderId="10" xfId="0" applyNumberFormat="1" applyFont="1" applyFill="1" applyBorder="1" applyAlignment="1" applyProtection="1">
      <alignment vertical="top" wrapText="1"/>
      <protection/>
    </xf>
    <xf numFmtId="168" fontId="10" fillId="0" borderId="10" xfId="0" applyNumberFormat="1" applyFont="1" applyFill="1" applyBorder="1" applyAlignment="1" applyProtection="1">
      <alignment vertical="top" wrapText="1"/>
      <protection/>
    </xf>
    <xf numFmtId="167" fontId="7" fillId="0" borderId="10" xfId="0" applyNumberFormat="1" applyFont="1" applyFill="1" applyBorder="1" applyAlignment="1" applyProtection="1">
      <alignment vertical="top" wrapText="1"/>
      <protection/>
    </xf>
    <xf numFmtId="168" fontId="7" fillId="0" borderId="8" xfId="0" applyNumberFormat="1" applyFont="1" applyFill="1" applyBorder="1" applyAlignment="1" applyProtection="1">
      <alignment vertical="top" wrapText="1"/>
      <protection/>
    </xf>
    <xf numFmtId="167" fontId="2" fillId="0" borderId="10" xfId="0" applyNumberFormat="1" applyFont="1" applyFill="1" applyBorder="1" applyAlignment="1" applyProtection="1">
      <alignment vertical="top"/>
      <protection/>
    </xf>
    <xf numFmtId="168" fontId="2" fillId="0" borderId="8" xfId="0" applyNumberFormat="1" applyFont="1" applyFill="1" applyBorder="1" applyAlignment="1" applyProtection="1">
      <alignment vertical="top"/>
      <protection/>
    </xf>
    <xf numFmtId="167" fontId="7" fillId="0" borderId="10" xfId="0" applyNumberFormat="1" applyFont="1" applyFill="1" applyBorder="1" applyAlignment="1" applyProtection="1">
      <alignment vertical="top"/>
      <protection/>
    </xf>
    <xf numFmtId="168" fontId="7" fillId="0" borderId="10" xfId="0" applyNumberFormat="1" applyFont="1" applyFill="1" applyBorder="1" applyAlignment="1" applyProtection="1">
      <alignment vertical="top"/>
      <protection/>
    </xf>
    <xf numFmtId="168" fontId="10" fillId="0" borderId="8" xfId="0" applyNumberFormat="1" applyFont="1" applyFill="1" applyBorder="1" applyAlignment="1" applyProtection="1">
      <alignment vertical="top" wrapText="1"/>
      <protection/>
    </xf>
    <xf numFmtId="168" fontId="2" fillId="0" borderId="8" xfId="0" applyNumberFormat="1" applyFont="1" applyFill="1" applyBorder="1" applyAlignment="1" applyProtection="1">
      <alignment vertical="top" wrapText="1"/>
      <protection/>
    </xf>
    <xf numFmtId="168" fontId="2" fillId="0" borderId="8" xfId="0" applyNumberFormat="1" applyFont="1" applyFill="1" applyBorder="1" applyAlignment="1" applyProtection="1">
      <alignment horizontal="right" vertical="top"/>
      <protection/>
    </xf>
    <xf numFmtId="168" fontId="7" fillId="0" borderId="8" xfId="0" applyNumberFormat="1" applyFont="1" applyFill="1" applyBorder="1" applyAlignment="1" applyProtection="1">
      <alignment horizontal="right" vertical="top"/>
      <protection/>
    </xf>
    <xf numFmtId="168" fontId="7" fillId="0" borderId="8" xfId="0" applyNumberFormat="1" applyFont="1" applyFill="1" applyBorder="1" applyAlignment="1" applyProtection="1">
      <alignment vertical="top"/>
      <protection/>
    </xf>
    <xf numFmtId="168" fontId="7" fillId="0" borderId="10" xfId="0" applyNumberFormat="1" applyFont="1" applyFill="1" applyBorder="1" applyAlignment="1" applyProtection="1">
      <alignment vertical="top" wrapText="1"/>
      <protection/>
    </xf>
    <xf numFmtId="167" fontId="10" fillId="0" borderId="10" xfId="0" applyNumberFormat="1" applyFont="1" applyFill="1" applyBorder="1" applyAlignment="1" applyProtection="1">
      <alignment vertical="top"/>
      <protection/>
    </xf>
    <xf numFmtId="168" fontId="10" fillId="0" borderId="8" xfId="0" applyNumberFormat="1" applyFont="1" applyFill="1" applyBorder="1" applyAlignment="1" applyProtection="1">
      <alignment vertical="top"/>
      <protection/>
    </xf>
    <xf numFmtId="168" fontId="10" fillId="0" borderId="10" xfId="0" applyNumberFormat="1" applyFont="1" applyFill="1" applyBorder="1" applyAlignment="1" applyProtection="1">
      <alignment vertical="top"/>
      <protection/>
    </xf>
    <xf numFmtId="164" fontId="2" fillId="0" borderId="11" xfId="0" applyNumberFormat="1" applyFont="1" applyFill="1" applyBorder="1" applyAlignment="1" applyProtection="1">
      <alignment horizontal="center" vertical="top" wrapText="1"/>
      <protection/>
    </xf>
    <xf numFmtId="164" fontId="7" fillId="0" borderId="11" xfId="0" applyNumberFormat="1" applyFont="1" applyFill="1" applyBorder="1" applyAlignment="1" applyProtection="1">
      <alignment horizontal="center" vertical="top" wrapText="1"/>
      <protection/>
    </xf>
    <xf numFmtId="164" fontId="2" fillId="0" borderId="12" xfId="0" applyNumberFormat="1" applyFont="1" applyFill="1" applyBorder="1" applyAlignment="1" applyProtection="1">
      <alignment vertical="top" wrapText="1"/>
      <protection/>
    </xf>
    <xf numFmtId="167" fontId="2" fillId="0" borderId="13" xfId="0" applyNumberFormat="1" applyFont="1" applyFill="1" applyBorder="1" applyAlignment="1" applyProtection="1">
      <alignment vertical="top"/>
      <protection/>
    </xf>
    <xf numFmtId="168" fontId="2" fillId="0" borderId="12" xfId="0" applyNumberFormat="1" applyFont="1" applyFill="1" applyBorder="1" applyAlignment="1" applyProtection="1">
      <alignment vertical="top"/>
      <protection/>
    </xf>
    <xf numFmtId="164" fontId="2" fillId="0" borderId="14" xfId="0" applyNumberFormat="1" applyFont="1" applyFill="1" applyBorder="1" applyAlignment="1" applyProtection="1">
      <alignment horizontal="center" vertical="top" wrapText="1"/>
      <protection/>
    </xf>
    <xf numFmtId="164" fontId="7" fillId="0" borderId="14" xfId="0" applyNumberFormat="1" applyFont="1" applyFill="1" applyBorder="1" applyAlignment="1" applyProtection="1">
      <alignment horizontal="center" vertical="top" wrapText="1"/>
      <protection/>
    </xf>
    <xf numFmtId="164" fontId="2" fillId="0" borderId="15" xfId="0" applyNumberFormat="1" applyFont="1" applyFill="1" applyBorder="1" applyAlignment="1" applyProtection="1">
      <alignment vertical="top" wrapText="1"/>
      <protection/>
    </xf>
    <xf numFmtId="167" fontId="2" fillId="0" borderId="16" xfId="0" applyNumberFormat="1" applyFont="1" applyFill="1" applyBorder="1" applyAlignment="1" applyProtection="1">
      <alignment vertical="top"/>
      <protection/>
    </xf>
    <xf numFmtId="168" fontId="2" fillId="0" borderId="15" xfId="0" applyNumberFormat="1" applyFont="1" applyFill="1" applyBorder="1" applyAlignment="1" applyProtection="1">
      <alignment vertical="top"/>
      <protection/>
    </xf>
    <xf numFmtId="164" fontId="2" fillId="0" borderId="17" xfId="0" applyNumberFormat="1" applyFont="1" applyFill="1" applyBorder="1" applyAlignment="1" applyProtection="1">
      <alignment horizontal="center" vertical="top" wrapText="1"/>
      <protection/>
    </xf>
    <xf numFmtId="164" fontId="7" fillId="0" borderId="17" xfId="0" applyNumberFormat="1" applyFont="1" applyFill="1" applyBorder="1" applyAlignment="1" applyProtection="1">
      <alignment horizontal="center" vertical="top" wrapText="1"/>
      <protection/>
    </xf>
    <xf numFmtId="164" fontId="7" fillId="0" borderId="18" xfId="0" applyNumberFormat="1" applyFont="1" applyFill="1" applyBorder="1" applyAlignment="1" applyProtection="1">
      <alignment horizontal="left" vertical="top" wrapText="1"/>
      <protection/>
    </xf>
    <xf numFmtId="167" fontId="7" fillId="0" borderId="18" xfId="0" applyNumberFormat="1" applyFont="1" applyFill="1" applyBorder="1" applyAlignment="1" applyProtection="1">
      <alignment vertical="center" wrapText="1"/>
      <protection/>
    </xf>
    <xf numFmtId="168" fontId="7" fillId="0" borderId="18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top" wrapText="1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5"/>
  <sheetViews>
    <sheetView tabSelected="1" workbookViewId="0" topLeftCell="A1">
      <selection activeCell="F1" sqref="F1"/>
    </sheetView>
  </sheetViews>
  <sheetFormatPr defaultColWidth="10.28125" defaultRowHeight="12.75" outlineLevelRow="7"/>
  <cols>
    <col min="1" max="1" width="5.421875" style="1" customWidth="1"/>
    <col min="2" max="2" width="7.00390625" style="1" customWidth="1"/>
    <col min="3" max="3" width="5.421875" style="1" customWidth="1"/>
    <col min="4" max="4" width="40.28125" style="1" customWidth="1"/>
    <col min="5" max="5" width="11.28125" style="1" customWidth="1"/>
    <col min="6" max="6" width="14.7109375" style="1" customWidth="1"/>
    <col min="7" max="7" width="6.00390625" style="1" customWidth="1"/>
    <col min="8" max="16384" width="10.00390625" style="1" customWidth="1"/>
  </cols>
  <sheetData>
    <row r="1" spans="2:6" ht="79.5" customHeight="1">
      <c r="B1" s="2"/>
      <c r="F1" s="3" t="s">
        <v>0</v>
      </c>
    </row>
    <row r="2" ht="19.5" customHeight="1">
      <c r="D2" s="4" t="s">
        <v>1</v>
      </c>
    </row>
    <row r="3" ht="19.5" customHeight="1">
      <c r="D3" s="5" t="s">
        <v>2</v>
      </c>
    </row>
    <row r="4" ht="12.75">
      <c r="D4" s="6" t="s">
        <v>3</v>
      </c>
    </row>
    <row r="5" ht="30" customHeight="1">
      <c r="E5" s="7" t="s">
        <v>4</v>
      </c>
    </row>
    <row r="6" ht="24" customHeight="1"/>
    <row r="7" spans="1:7" ht="39.75" customHeight="1">
      <c r="A7" s="8" t="s">
        <v>5</v>
      </c>
      <c r="B7" s="9" t="s">
        <v>6</v>
      </c>
      <c r="C7" s="10" t="s">
        <v>7</v>
      </c>
      <c r="D7" s="10" t="s">
        <v>8</v>
      </c>
      <c r="E7" s="11" t="s">
        <v>9</v>
      </c>
      <c r="F7" s="12" t="s">
        <v>10</v>
      </c>
      <c r="G7" s="13" t="s">
        <v>11</v>
      </c>
    </row>
    <row r="8" spans="1:7" ht="15">
      <c r="A8" s="14">
        <v>10</v>
      </c>
      <c r="B8" s="15"/>
      <c r="C8" s="16"/>
      <c r="D8" s="17" t="s">
        <v>12</v>
      </c>
      <c r="E8" s="18">
        <f>SUM(E13,E11,E9)</f>
        <v>427252</v>
      </c>
      <c r="F8" s="19">
        <f>SUM(F13,F11,F9)</f>
        <v>424856.66000000003</v>
      </c>
      <c r="G8" s="20">
        <f aca="true" t="shared" si="0" ref="G8:G86">SUM(F8/E8*100)</f>
        <v>99.43936131369779</v>
      </c>
    </row>
    <row r="9" spans="1:7" ht="24.75">
      <c r="A9" s="21"/>
      <c r="B9" s="22">
        <v>1010</v>
      </c>
      <c r="C9" s="23"/>
      <c r="D9" s="24" t="s">
        <v>13</v>
      </c>
      <c r="E9" s="25">
        <v>364630</v>
      </c>
      <c r="F9" s="26">
        <v>362770.7</v>
      </c>
      <c r="G9" s="27">
        <f t="shared" si="0"/>
        <v>99.490085840441</v>
      </c>
    </row>
    <row r="10" spans="1:7" ht="12.75">
      <c r="A10" s="21"/>
      <c r="B10" s="21"/>
      <c r="C10" s="21">
        <v>6050</v>
      </c>
      <c r="D10" s="28" t="s">
        <v>14</v>
      </c>
      <c r="E10" s="29">
        <v>364630</v>
      </c>
      <c r="F10" s="30">
        <v>362770.7</v>
      </c>
      <c r="G10" s="27">
        <f t="shared" si="0"/>
        <v>99.490085840441</v>
      </c>
    </row>
    <row r="11" spans="1:7" ht="12.75">
      <c r="A11" s="21"/>
      <c r="B11" s="22">
        <v>1030</v>
      </c>
      <c r="C11" s="23"/>
      <c r="D11" s="24" t="s">
        <v>15</v>
      </c>
      <c r="E11" s="25">
        <v>9000</v>
      </c>
      <c r="F11" s="26">
        <v>8738</v>
      </c>
      <c r="G11" s="27">
        <f t="shared" si="0"/>
        <v>97.08888888888889</v>
      </c>
    </row>
    <row r="12" spans="1:7" ht="36.75">
      <c r="A12" s="21"/>
      <c r="B12" s="21"/>
      <c r="C12" s="21">
        <v>2850</v>
      </c>
      <c r="D12" s="28" t="s">
        <v>16</v>
      </c>
      <c r="E12" s="29">
        <v>9000</v>
      </c>
      <c r="F12" s="30">
        <v>8738</v>
      </c>
      <c r="G12" s="27">
        <f t="shared" si="0"/>
        <v>97.08888888888889</v>
      </c>
    </row>
    <row r="13" spans="1:7" ht="12.75">
      <c r="A13" s="31"/>
      <c r="B13" s="22">
        <v>1095</v>
      </c>
      <c r="C13" s="23"/>
      <c r="D13" s="24" t="s">
        <v>17</v>
      </c>
      <c r="E13" s="25">
        <f>SUM(E14:E16)</f>
        <v>53622</v>
      </c>
      <c r="F13" s="26">
        <f>SUM(F14:F16)</f>
        <v>53347.96</v>
      </c>
      <c r="G13" s="27">
        <f t="shared" si="0"/>
        <v>99.48894110626235</v>
      </c>
    </row>
    <row r="14" spans="1:7" ht="12.75">
      <c r="A14" s="31"/>
      <c r="B14" s="22"/>
      <c r="C14" s="21">
        <v>4210</v>
      </c>
      <c r="D14" s="28" t="s">
        <v>18</v>
      </c>
      <c r="E14" s="29">
        <v>1638</v>
      </c>
      <c r="F14" s="30">
        <v>1394.04</v>
      </c>
      <c r="G14" s="27">
        <f t="shared" si="0"/>
        <v>85.10622710622711</v>
      </c>
    </row>
    <row r="15" spans="1:7" ht="12.75">
      <c r="A15" s="21"/>
      <c r="B15" s="21"/>
      <c r="C15" s="21">
        <v>4300</v>
      </c>
      <c r="D15" s="28" t="s">
        <v>19</v>
      </c>
      <c r="E15" s="29">
        <v>5100</v>
      </c>
      <c r="F15" s="30">
        <v>5070</v>
      </c>
      <c r="G15" s="27">
        <f t="shared" si="0"/>
        <v>99.41176470588235</v>
      </c>
    </row>
    <row r="16" spans="1:7" ht="12.75">
      <c r="A16" s="21"/>
      <c r="B16" s="21"/>
      <c r="C16" s="21">
        <v>4430</v>
      </c>
      <c r="D16" s="28" t="s">
        <v>20</v>
      </c>
      <c r="E16" s="29">
        <v>46884</v>
      </c>
      <c r="F16" s="30">
        <v>46883.92</v>
      </c>
      <c r="G16" s="27">
        <f t="shared" si="0"/>
        <v>99.99982936609504</v>
      </c>
    </row>
    <row r="17" spans="1:7" ht="15">
      <c r="A17" s="32">
        <v>600</v>
      </c>
      <c r="B17" s="33"/>
      <c r="C17" s="34"/>
      <c r="D17" s="35" t="s">
        <v>21</v>
      </c>
      <c r="E17" s="36">
        <f>SUM(E20,E25,E18)</f>
        <v>688144</v>
      </c>
      <c r="F17" s="37">
        <f>SUM(F20,F25,F18)</f>
        <v>677823.3800000001</v>
      </c>
      <c r="G17" s="38">
        <f t="shared" si="0"/>
        <v>98.50022379036947</v>
      </c>
    </row>
    <row r="18" spans="1:7" ht="15">
      <c r="A18" s="32"/>
      <c r="B18" s="22">
        <v>60016</v>
      </c>
      <c r="C18" s="23"/>
      <c r="D18" s="24" t="s">
        <v>22</v>
      </c>
      <c r="E18" s="39">
        <v>50000</v>
      </c>
      <c r="F18" s="40">
        <v>50000</v>
      </c>
      <c r="G18" s="27">
        <f t="shared" si="0"/>
        <v>100</v>
      </c>
    </row>
    <row r="19" spans="1:7" ht="36.75">
      <c r="A19" s="32"/>
      <c r="B19" s="41"/>
      <c r="C19" s="21">
        <v>2710</v>
      </c>
      <c r="D19" s="28" t="s">
        <v>23</v>
      </c>
      <c r="E19" s="42">
        <v>50000</v>
      </c>
      <c r="F19" s="43">
        <v>50000</v>
      </c>
      <c r="G19" s="27">
        <f t="shared" si="0"/>
        <v>100</v>
      </c>
    </row>
    <row r="20" spans="1:7" ht="12.75">
      <c r="A20" s="31"/>
      <c r="B20" s="22">
        <v>60016</v>
      </c>
      <c r="C20" s="23"/>
      <c r="D20" s="24" t="s">
        <v>24</v>
      </c>
      <c r="E20" s="25">
        <f>SUM(E21:E24)</f>
        <v>574144</v>
      </c>
      <c r="F20" s="26">
        <f>SUM(F21:F24)</f>
        <v>565449.9400000001</v>
      </c>
      <c r="G20" s="27">
        <f t="shared" si="0"/>
        <v>98.48573528592132</v>
      </c>
    </row>
    <row r="21" spans="1:7" ht="12.75">
      <c r="A21" s="31"/>
      <c r="B21" s="41"/>
      <c r="C21" s="21">
        <v>4210</v>
      </c>
      <c r="D21" s="28" t="s">
        <v>18</v>
      </c>
      <c r="E21" s="29">
        <v>33500</v>
      </c>
      <c r="F21" s="30">
        <v>33174.64</v>
      </c>
      <c r="G21" s="27">
        <f t="shared" si="0"/>
        <v>99.02877611940298</v>
      </c>
    </row>
    <row r="22" spans="1:7" ht="12.75">
      <c r="A22" s="31"/>
      <c r="B22" s="41"/>
      <c r="C22" s="21">
        <v>4270</v>
      </c>
      <c r="D22" s="28" t="s">
        <v>25</v>
      </c>
      <c r="E22" s="29">
        <v>55100</v>
      </c>
      <c r="F22" s="30">
        <v>54537.34</v>
      </c>
      <c r="G22" s="27">
        <f t="shared" si="0"/>
        <v>98.9788384754991</v>
      </c>
    </row>
    <row r="23" spans="1:7" ht="12.75">
      <c r="A23" s="21"/>
      <c r="B23" s="21"/>
      <c r="C23" s="21">
        <v>4300</v>
      </c>
      <c r="D23" s="28" t="s">
        <v>19</v>
      </c>
      <c r="E23" s="29">
        <v>16900</v>
      </c>
      <c r="F23" s="30">
        <v>11866.74</v>
      </c>
      <c r="G23" s="27">
        <f t="shared" si="0"/>
        <v>70.21739644970414</v>
      </c>
    </row>
    <row r="24" spans="1:7" ht="12.75">
      <c r="A24" s="31"/>
      <c r="B24" s="41"/>
      <c r="C24" s="44">
        <v>6050</v>
      </c>
      <c r="D24" s="28" t="s">
        <v>14</v>
      </c>
      <c r="E24" s="45">
        <v>468644</v>
      </c>
      <c r="F24" s="46">
        <v>465871.22</v>
      </c>
      <c r="G24" s="27">
        <f t="shared" si="0"/>
        <v>99.40833980590811</v>
      </c>
    </row>
    <row r="25" spans="1:7" ht="12.75">
      <c r="A25" s="31"/>
      <c r="B25" s="22">
        <v>60017</v>
      </c>
      <c r="C25" s="21"/>
      <c r="D25" s="24" t="s">
        <v>26</v>
      </c>
      <c r="E25" s="25">
        <v>64000</v>
      </c>
      <c r="F25" s="26">
        <v>62373.44</v>
      </c>
      <c r="G25" s="27">
        <f t="shared" si="0"/>
        <v>97.4585</v>
      </c>
    </row>
    <row r="26" spans="1:7" ht="12.75">
      <c r="A26" s="31"/>
      <c r="B26" s="22"/>
      <c r="C26" s="21">
        <v>6050</v>
      </c>
      <c r="D26" s="28" t="s">
        <v>14</v>
      </c>
      <c r="E26" s="29">
        <v>64000</v>
      </c>
      <c r="F26" s="30">
        <v>62373.44</v>
      </c>
      <c r="G26" s="27">
        <f t="shared" si="0"/>
        <v>97.4585</v>
      </c>
    </row>
    <row r="27" spans="1:7" ht="15">
      <c r="A27" s="32">
        <v>700</v>
      </c>
      <c r="B27" s="33"/>
      <c r="C27" s="34"/>
      <c r="D27" s="35" t="s">
        <v>27</v>
      </c>
      <c r="E27" s="36">
        <f>SUM(E28)</f>
        <v>78353</v>
      </c>
      <c r="F27" s="37">
        <f>SUM(F28)</f>
        <v>69615.88</v>
      </c>
      <c r="G27" s="38">
        <f t="shared" si="0"/>
        <v>88.84902939262058</v>
      </c>
    </row>
    <row r="28" spans="1:7" ht="12.75" outlineLevel="7">
      <c r="A28" s="31"/>
      <c r="B28" s="22">
        <v>70005</v>
      </c>
      <c r="C28" s="23"/>
      <c r="D28" s="24" t="s">
        <v>28</v>
      </c>
      <c r="E28" s="25">
        <f>SUM(E29:E38)</f>
        <v>78353</v>
      </c>
      <c r="F28" s="26">
        <f>SUM(F29:F38)</f>
        <v>69615.88</v>
      </c>
      <c r="G28" s="27">
        <f t="shared" si="0"/>
        <v>88.84902939262058</v>
      </c>
    </row>
    <row r="29" spans="1:7" ht="12.75">
      <c r="A29" s="31"/>
      <c r="B29" s="41"/>
      <c r="C29" s="21">
        <v>4010</v>
      </c>
      <c r="D29" s="28" t="s">
        <v>29</v>
      </c>
      <c r="E29" s="29">
        <v>11500</v>
      </c>
      <c r="F29" s="30">
        <v>9052.39</v>
      </c>
      <c r="G29" s="27">
        <f t="shared" si="0"/>
        <v>78.71643478260869</v>
      </c>
    </row>
    <row r="30" spans="1:7" ht="12.75">
      <c r="A30" s="31"/>
      <c r="B30" s="41"/>
      <c r="C30" s="21">
        <v>4040</v>
      </c>
      <c r="D30" s="28" t="s">
        <v>30</v>
      </c>
      <c r="E30" s="29">
        <v>1000</v>
      </c>
      <c r="F30" s="30">
        <v>964.7</v>
      </c>
      <c r="G30" s="27">
        <f t="shared" si="0"/>
        <v>96.47</v>
      </c>
    </row>
    <row r="31" spans="1:7" ht="12.75">
      <c r="A31" s="31"/>
      <c r="B31" s="41"/>
      <c r="C31" s="21">
        <v>4110</v>
      </c>
      <c r="D31" s="28" t="s">
        <v>31</v>
      </c>
      <c r="E31" s="29">
        <v>3100</v>
      </c>
      <c r="F31" s="30">
        <v>1718.18</v>
      </c>
      <c r="G31" s="27">
        <f t="shared" si="0"/>
        <v>55.42516129032258</v>
      </c>
    </row>
    <row r="32" spans="1:7" ht="12.75">
      <c r="A32" s="31"/>
      <c r="B32" s="41"/>
      <c r="C32" s="21">
        <v>4120</v>
      </c>
      <c r="D32" s="28" t="s">
        <v>32</v>
      </c>
      <c r="E32" s="29">
        <v>440</v>
      </c>
      <c r="F32" s="30">
        <v>437.89</v>
      </c>
      <c r="G32" s="27">
        <f t="shared" si="0"/>
        <v>99.52045454545454</v>
      </c>
    </row>
    <row r="33" spans="1:7" s="47" customFormat="1" ht="15">
      <c r="A33" s="31"/>
      <c r="B33" s="41"/>
      <c r="C33" s="21">
        <v>4210</v>
      </c>
      <c r="D33" s="28" t="s">
        <v>18</v>
      </c>
      <c r="E33" s="29">
        <v>29000</v>
      </c>
      <c r="F33" s="30">
        <v>28123.96</v>
      </c>
      <c r="G33" s="27">
        <f t="shared" si="0"/>
        <v>96.97917241379311</v>
      </c>
    </row>
    <row r="34" spans="1:7" ht="12.75">
      <c r="A34" s="31"/>
      <c r="B34" s="41"/>
      <c r="C34" s="21">
        <v>4260</v>
      </c>
      <c r="D34" s="28" t="s">
        <v>33</v>
      </c>
      <c r="E34" s="29">
        <v>6000</v>
      </c>
      <c r="F34" s="30">
        <v>5008.07</v>
      </c>
      <c r="G34" s="27">
        <f t="shared" si="0"/>
        <v>83.46783333333333</v>
      </c>
    </row>
    <row r="35" spans="1:7" ht="12.75">
      <c r="A35" s="31"/>
      <c r="B35" s="41"/>
      <c r="C35" s="21">
        <v>4300</v>
      </c>
      <c r="D35" s="28" t="s">
        <v>19</v>
      </c>
      <c r="E35" s="29">
        <v>18500</v>
      </c>
      <c r="F35" s="30">
        <v>18181.510000000002</v>
      </c>
      <c r="G35" s="27">
        <f t="shared" si="0"/>
        <v>98.27843243243244</v>
      </c>
    </row>
    <row r="36" spans="1:7" ht="12.75">
      <c r="A36" s="31"/>
      <c r="B36" s="41"/>
      <c r="C36" s="21">
        <v>4430</v>
      </c>
      <c r="D36" s="28" t="s">
        <v>20</v>
      </c>
      <c r="E36" s="29">
        <v>5500</v>
      </c>
      <c r="F36" s="30">
        <v>3283.18</v>
      </c>
      <c r="G36" s="27">
        <f t="shared" si="0"/>
        <v>59.694181818181825</v>
      </c>
    </row>
    <row r="37" spans="1:7" ht="24.75">
      <c r="A37" s="31"/>
      <c r="B37" s="41"/>
      <c r="C37" s="21">
        <v>4440</v>
      </c>
      <c r="D37" s="28" t="s">
        <v>34</v>
      </c>
      <c r="E37" s="29">
        <v>1313</v>
      </c>
      <c r="F37" s="30">
        <v>1313</v>
      </c>
      <c r="G37" s="27">
        <f t="shared" si="0"/>
        <v>100</v>
      </c>
    </row>
    <row r="38" spans="1:7" ht="39.75" customHeight="1">
      <c r="A38" s="31"/>
      <c r="B38" s="41"/>
      <c r="C38" s="21">
        <v>6060</v>
      </c>
      <c r="D38" s="28" t="s">
        <v>35</v>
      </c>
      <c r="E38" s="29">
        <v>2000</v>
      </c>
      <c r="F38" s="30">
        <v>1533</v>
      </c>
      <c r="G38" s="27">
        <f t="shared" si="0"/>
        <v>76.64999999999999</v>
      </c>
    </row>
    <row r="39" spans="1:7" ht="15">
      <c r="A39" s="32">
        <v>710</v>
      </c>
      <c r="B39" s="33"/>
      <c r="C39" s="34"/>
      <c r="D39" s="35" t="s">
        <v>36</v>
      </c>
      <c r="E39" s="36">
        <f>SUM(E40)</f>
        <v>63500</v>
      </c>
      <c r="F39" s="37">
        <f>SUM(F40)</f>
        <v>33546</v>
      </c>
      <c r="G39" s="38">
        <f t="shared" si="0"/>
        <v>52.82834645669291</v>
      </c>
    </row>
    <row r="40" spans="1:7" ht="12.75" outlineLevel="7">
      <c r="A40" s="31"/>
      <c r="B40" s="22">
        <v>71004</v>
      </c>
      <c r="C40" s="23"/>
      <c r="D40" s="24" t="s">
        <v>37</v>
      </c>
      <c r="E40" s="25">
        <f>SUM(E41)</f>
        <v>63500</v>
      </c>
      <c r="F40" s="26">
        <v>33546</v>
      </c>
      <c r="G40" s="27">
        <f t="shared" si="0"/>
        <v>52.82834645669291</v>
      </c>
    </row>
    <row r="41" spans="1:7" ht="12.75">
      <c r="A41" s="21"/>
      <c r="B41" s="21"/>
      <c r="C41" s="21">
        <v>4300</v>
      </c>
      <c r="D41" s="28" t="s">
        <v>19</v>
      </c>
      <c r="E41" s="29">
        <v>63500</v>
      </c>
      <c r="F41" s="30">
        <v>33546</v>
      </c>
      <c r="G41" s="27">
        <f t="shared" si="0"/>
        <v>52.82834645669291</v>
      </c>
    </row>
    <row r="42" spans="1:7" ht="15">
      <c r="A42" s="32">
        <v>750</v>
      </c>
      <c r="B42" s="33"/>
      <c r="C42" s="34"/>
      <c r="D42" s="35" t="s">
        <v>38</v>
      </c>
      <c r="E42" s="36">
        <f>SUM(E43,E49,E53,E70,E75)</f>
        <v>1113871</v>
      </c>
      <c r="F42" s="37">
        <f>SUM(F43,F49,F53,F70,F75)</f>
        <v>1098784.3</v>
      </c>
      <c r="G42" s="38">
        <f t="shared" si="0"/>
        <v>98.64556129031101</v>
      </c>
    </row>
    <row r="43" spans="1:7" ht="12.75">
      <c r="A43" s="31"/>
      <c r="B43" s="22">
        <v>75011</v>
      </c>
      <c r="C43" s="23"/>
      <c r="D43" s="24" t="s">
        <v>39</v>
      </c>
      <c r="E43" s="25">
        <f>SUM(E44:E48)</f>
        <v>58509</v>
      </c>
      <c r="F43" s="26">
        <f>SUM(F44:F48)</f>
        <v>58508.18</v>
      </c>
      <c r="G43" s="27">
        <f t="shared" si="0"/>
        <v>99.99859850621272</v>
      </c>
    </row>
    <row r="44" spans="1:7" ht="12.75">
      <c r="A44" s="31"/>
      <c r="B44" s="41"/>
      <c r="C44" s="21">
        <v>4010</v>
      </c>
      <c r="D44" s="28" t="s">
        <v>29</v>
      </c>
      <c r="E44" s="29">
        <v>44928</v>
      </c>
      <c r="F44" s="30">
        <v>44928</v>
      </c>
      <c r="G44" s="27">
        <f t="shared" si="0"/>
        <v>100</v>
      </c>
    </row>
    <row r="45" spans="1:7" ht="12.75">
      <c r="A45" s="31"/>
      <c r="B45" s="41"/>
      <c r="C45" s="21">
        <v>4040</v>
      </c>
      <c r="D45" s="28" t="s">
        <v>30</v>
      </c>
      <c r="E45" s="29">
        <v>3676</v>
      </c>
      <c r="F45" s="30">
        <v>3675.6</v>
      </c>
      <c r="G45" s="27">
        <f t="shared" si="0"/>
        <v>99.98911860718171</v>
      </c>
    </row>
    <row r="46" spans="1:7" ht="12.75">
      <c r="A46" s="31"/>
      <c r="B46" s="41"/>
      <c r="C46" s="21">
        <v>4110</v>
      </c>
      <c r="D46" s="28" t="s">
        <v>31</v>
      </c>
      <c r="E46" s="29">
        <v>8331</v>
      </c>
      <c r="F46" s="30">
        <v>8330.710000000001</v>
      </c>
      <c r="G46" s="27">
        <f t="shared" si="0"/>
        <v>99.9965190253271</v>
      </c>
    </row>
    <row r="47" spans="1:7" ht="12.75">
      <c r="A47" s="31"/>
      <c r="B47" s="41"/>
      <c r="C47" s="21">
        <v>4120</v>
      </c>
      <c r="D47" s="28" t="s">
        <v>32</v>
      </c>
      <c r="E47" s="29">
        <v>1191</v>
      </c>
      <c r="F47" s="43">
        <v>1190.8700000000001</v>
      </c>
      <c r="G47" s="27">
        <f t="shared" si="0"/>
        <v>99.98908480268682</v>
      </c>
    </row>
    <row r="48" spans="1:7" ht="12.75">
      <c r="A48" s="31"/>
      <c r="B48" s="41"/>
      <c r="C48" s="21">
        <v>4210</v>
      </c>
      <c r="D48" s="28" t="s">
        <v>18</v>
      </c>
      <c r="E48" s="29">
        <v>383</v>
      </c>
      <c r="F48" s="30">
        <v>383</v>
      </c>
      <c r="G48" s="27">
        <f t="shared" si="0"/>
        <v>100</v>
      </c>
    </row>
    <row r="49" spans="1:7" ht="24.75">
      <c r="A49" s="48"/>
      <c r="B49" s="22">
        <v>75022</v>
      </c>
      <c r="C49" s="23"/>
      <c r="D49" s="24" t="s">
        <v>40</v>
      </c>
      <c r="E49" s="25">
        <f>SUM(E50:E52)</f>
        <v>27500</v>
      </c>
      <c r="F49" s="26">
        <f>SUM(F50:F52)</f>
        <v>27123.03</v>
      </c>
      <c r="G49" s="27">
        <f t="shared" si="0"/>
        <v>98.6292</v>
      </c>
    </row>
    <row r="50" spans="1:7" ht="12.75">
      <c r="A50" s="31"/>
      <c r="B50" s="41"/>
      <c r="C50" s="21">
        <v>3030</v>
      </c>
      <c r="D50" s="28" t="s">
        <v>41</v>
      </c>
      <c r="E50" s="29">
        <v>24000</v>
      </c>
      <c r="F50" s="30">
        <v>23833.34</v>
      </c>
      <c r="G50" s="27">
        <f t="shared" si="0"/>
        <v>99.30558333333333</v>
      </c>
    </row>
    <row r="51" spans="1:7" ht="12.75">
      <c r="A51" s="31"/>
      <c r="B51" s="41"/>
      <c r="C51" s="21">
        <v>4210</v>
      </c>
      <c r="D51" s="28" t="s">
        <v>18</v>
      </c>
      <c r="E51" s="29">
        <v>3000</v>
      </c>
      <c r="F51" s="30">
        <v>2839.69</v>
      </c>
      <c r="G51" s="27">
        <f t="shared" si="0"/>
        <v>94.65633333333334</v>
      </c>
    </row>
    <row r="52" spans="1:7" ht="12.75">
      <c r="A52" s="31"/>
      <c r="B52" s="41"/>
      <c r="C52" s="21">
        <v>4300</v>
      </c>
      <c r="D52" s="28" t="s">
        <v>19</v>
      </c>
      <c r="E52" s="29">
        <v>500</v>
      </c>
      <c r="F52" s="30">
        <v>450</v>
      </c>
      <c r="G52" s="27">
        <f t="shared" si="0"/>
        <v>90</v>
      </c>
    </row>
    <row r="53" spans="1:7" ht="24.75">
      <c r="A53" s="31"/>
      <c r="B53" s="22">
        <v>75023</v>
      </c>
      <c r="C53" s="23"/>
      <c r="D53" s="24" t="s">
        <v>42</v>
      </c>
      <c r="E53" s="25">
        <f>SUM(E54:E69)</f>
        <v>976352</v>
      </c>
      <c r="F53" s="26">
        <f>SUM(F54:F69)</f>
        <v>966405.77</v>
      </c>
      <c r="G53" s="27">
        <f t="shared" si="0"/>
        <v>98.9812864622595</v>
      </c>
    </row>
    <row r="54" spans="1:7" ht="12.75">
      <c r="A54" s="31"/>
      <c r="B54" s="41"/>
      <c r="C54" s="21">
        <v>4010</v>
      </c>
      <c r="D54" s="28" t="s">
        <v>29</v>
      </c>
      <c r="E54" s="29">
        <v>615150</v>
      </c>
      <c r="F54" s="30">
        <v>615116.05</v>
      </c>
      <c r="G54" s="27">
        <f t="shared" si="0"/>
        <v>99.99448102088922</v>
      </c>
    </row>
    <row r="55" spans="1:7" ht="12.75">
      <c r="A55" s="31"/>
      <c r="B55" s="41"/>
      <c r="C55" s="21">
        <v>4040</v>
      </c>
      <c r="D55" s="28" t="s">
        <v>30</v>
      </c>
      <c r="E55" s="29">
        <v>56000</v>
      </c>
      <c r="F55" s="30">
        <v>55302.7</v>
      </c>
      <c r="G55" s="27">
        <f t="shared" si="0"/>
        <v>98.75482142857143</v>
      </c>
    </row>
    <row r="56" spans="1:7" ht="12.75">
      <c r="A56" s="31"/>
      <c r="B56" s="41"/>
      <c r="C56" s="21">
        <v>4110</v>
      </c>
      <c r="D56" s="28" t="s">
        <v>31</v>
      </c>
      <c r="E56" s="29">
        <v>111800</v>
      </c>
      <c r="F56" s="30">
        <v>106463.36</v>
      </c>
      <c r="G56" s="27">
        <f t="shared" si="0"/>
        <v>95.22661896243292</v>
      </c>
    </row>
    <row r="57" spans="1:7" ht="12.75">
      <c r="A57" s="31"/>
      <c r="B57" s="41"/>
      <c r="C57" s="21">
        <v>4120</v>
      </c>
      <c r="D57" s="28" t="s">
        <v>32</v>
      </c>
      <c r="E57" s="29">
        <v>16700</v>
      </c>
      <c r="F57" s="30">
        <v>16199.390000000001</v>
      </c>
      <c r="G57" s="27">
        <f t="shared" si="0"/>
        <v>97.00233532934132</v>
      </c>
    </row>
    <row r="58" spans="1:7" ht="24.75">
      <c r="A58" s="31"/>
      <c r="B58" s="41"/>
      <c r="C58" s="21">
        <v>4140</v>
      </c>
      <c r="D58" s="28" t="s">
        <v>43</v>
      </c>
      <c r="E58" s="29">
        <v>7000</v>
      </c>
      <c r="F58" s="30">
        <v>6407</v>
      </c>
      <c r="G58" s="27">
        <f t="shared" si="0"/>
        <v>91.52857142857142</v>
      </c>
    </row>
    <row r="59" spans="1:7" ht="12.75">
      <c r="A59" s="31"/>
      <c r="B59" s="41"/>
      <c r="C59" s="21">
        <v>4170</v>
      </c>
      <c r="D59" s="28" t="s">
        <v>44</v>
      </c>
      <c r="E59" s="29">
        <v>1600</v>
      </c>
      <c r="F59" s="30">
        <v>1457.8</v>
      </c>
      <c r="G59" s="27">
        <f t="shared" si="0"/>
        <v>91.1125</v>
      </c>
    </row>
    <row r="60" spans="1:7" ht="12.75">
      <c r="A60" s="31"/>
      <c r="B60" s="41"/>
      <c r="C60" s="21">
        <v>4210</v>
      </c>
      <c r="D60" s="28" t="s">
        <v>18</v>
      </c>
      <c r="E60" s="29">
        <v>51600</v>
      </c>
      <c r="F60" s="30">
        <v>50673.15</v>
      </c>
      <c r="G60" s="27">
        <f t="shared" si="0"/>
        <v>98.20377906976745</v>
      </c>
    </row>
    <row r="61" spans="1:7" ht="12.75">
      <c r="A61" s="31"/>
      <c r="B61" s="41"/>
      <c r="C61" s="21">
        <v>4260</v>
      </c>
      <c r="D61" s="28" t="s">
        <v>33</v>
      </c>
      <c r="E61" s="29">
        <v>7500</v>
      </c>
      <c r="F61" s="30">
        <v>7474.23</v>
      </c>
      <c r="G61" s="27">
        <f t="shared" si="0"/>
        <v>99.6564</v>
      </c>
    </row>
    <row r="62" spans="1:7" ht="12.75">
      <c r="A62" s="31"/>
      <c r="B62" s="41"/>
      <c r="C62" s="21">
        <v>4270</v>
      </c>
      <c r="D62" s="28" t="s">
        <v>25</v>
      </c>
      <c r="E62" s="29">
        <v>3700</v>
      </c>
      <c r="F62" s="30">
        <v>3696.6</v>
      </c>
      <c r="G62" s="27">
        <f t="shared" si="0"/>
        <v>99.90810810810811</v>
      </c>
    </row>
    <row r="63" spans="1:7" ht="12.75">
      <c r="A63" s="31"/>
      <c r="B63" s="41"/>
      <c r="C63" s="21">
        <v>4300</v>
      </c>
      <c r="D63" s="28" t="s">
        <v>19</v>
      </c>
      <c r="E63" s="29">
        <v>60602</v>
      </c>
      <c r="F63" s="30">
        <v>60162.82</v>
      </c>
      <c r="G63" s="27">
        <f t="shared" si="0"/>
        <v>99.27530444539784</v>
      </c>
    </row>
    <row r="64" spans="1:7" ht="12.75">
      <c r="A64" s="31"/>
      <c r="B64" s="41"/>
      <c r="C64" s="21">
        <v>4350</v>
      </c>
      <c r="D64" s="28" t="s">
        <v>45</v>
      </c>
      <c r="E64" s="29">
        <v>2500</v>
      </c>
      <c r="F64" s="30">
        <v>1976.9</v>
      </c>
      <c r="G64" s="27">
        <f t="shared" si="0"/>
        <v>79.07600000000001</v>
      </c>
    </row>
    <row r="65" spans="1:7" ht="12.75">
      <c r="A65" s="31"/>
      <c r="B65" s="41"/>
      <c r="C65" s="21">
        <v>4410</v>
      </c>
      <c r="D65" s="28" t="s">
        <v>46</v>
      </c>
      <c r="E65" s="29">
        <v>21000</v>
      </c>
      <c r="F65" s="30">
        <v>20335.96</v>
      </c>
      <c r="G65" s="27">
        <f t="shared" si="0"/>
        <v>96.83790476190475</v>
      </c>
    </row>
    <row r="66" spans="1:7" ht="12.75">
      <c r="A66" s="31"/>
      <c r="B66" s="41"/>
      <c r="C66" s="21">
        <v>4420</v>
      </c>
      <c r="D66" s="28" t="s">
        <v>47</v>
      </c>
      <c r="E66" s="29">
        <v>200</v>
      </c>
      <c r="F66" s="30">
        <v>142.6</v>
      </c>
      <c r="G66" s="27">
        <f t="shared" si="0"/>
        <v>71.3</v>
      </c>
    </row>
    <row r="67" spans="1:7" ht="12.75">
      <c r="A67" s="31"/>
      <c r="B67" s="41"/>
      <c r="C67" s="21">
        <v>4430</v>
      </c>
      <c r="D67" s="28" t="s">
        <v>20</v>
      </c>
      <c r="E67" s="29">
        <v>1000</v>
      </c>
      <c r="F67" s="30">
        <v>998.2</v>
      </c>
      <c r="G67" s="27">
        <f t="shared" si="0"/>
        <v>99.82000000000001</v>
      </c>
    </row>
    <row r="68" spans="1:7" ht="24.75">
      <c r="A68" s="31"/>
      <c r="B68" s="41"/>
      <c r="C68" s="21">
        <v>4440</v>
      </c>
      <c r="D68" s="28" t="s">
        <v>34</v>
      </c>
      <c r="E68" s="29">
        <v>15000</v>
      </c>
      <c r="F68" s="30">
        <v>15000</v>
      </c>
      <c r="G68" s="27">
        <f t="shared" si="0"/>
        <v>100</v>
      </c>
    </row>
    <row r="69" spans="1:7" ht="24.75">
      <c r="A69" s="31"/>
      <c r="B69" s="41"/>
      <c r="C69" s="21">
        <v>6060</v>
      </c>
      <c r="D69" s="28" t="s">
        <v>35</v>
      </c>
      <c r="E69" s="29">
        <v>5000</v>
      </c>
      <c r="F69" s="30">
        <v>4999.01</v>
      </c>
      <c r="G69" s="27">
        <f t="shared" si="0"/>
        <v>99.98020000000001</v>
      </c>
    </row>
    <row r="70" spans="1:7" ht="24.75">
      <c r="A70" s="31"/>
      <c r="B70" s="22">
        <v>75075</v>
      </c>
      <c r="C70" s="21"/>
      <c r="D70" s="24" t="s">
        <v>48</v>
      </c>
      <c r="E70" s="25">
        <f>SUM(E71:E74)</f>
        <v>29500</v>
      </c>
      <c r="F70" s="26">
        <f>SUM(F71:F74)</f>
        <v>26994.79</v>
      </c>
      <c r="G70" s="27">
        <f t="shared" si="0"/>
        <v>91.5077627118644</v>
      </c>
    </row>
    <row r="71" spans="1:7" ht="12.75">
      <c r="A71" s="31"/>
      <c r="B71" s="22"/>
      <c r="C71" s="21">
        <v>4210</v>
      </c>
      <c r="D71" s="28" t="s">
        <v>18</v>
      </c>
      <c r="E71" s="29">
        <v>9200</v>
      </c>
      <c r="F71" s="30">
        <v>7132.96</v>
      </c>
      <c r="G71" s="27">
        <f t="shared" si="0"/>
        <v>77.53217391304348</v>
      </c>
    </row>
    <row r="72" spans="1:7" ht="12.75">
      <c r="A72" s="31"/>
      <c r="B72" s="22"/>
      <c r="C72" s="21">
        <v>4300</v>
      </c>
      <c r="D72" s="28" t="s">
        <v>19</v>
      </c>
      <c r="E72" s="29">
        <v>14500</v>
      </c>
      <c r="F72" s="30">
        <v>14471.53</v>
      </c>
      <c r="G72" s="27">
        <f t="shared" si="0"/>
        <v>99.8036551724138</v>
      </c>
    </row>
    <row r="73" spans="1:7" ht="12.75">
      <c r="A73" s="31"/>
      <c r="B73" s="22"/>
      <c r="C73" s="21">
        <v>4350</v>
      </c>
      <c r="D73" s="28" t="s">
        <v>45</v>
      </c>
      <c r="E73" s="29">
        <v>1200</v>
      </c>
      <c r="F73" s="30">
        <v>1200</v>
      </c>
      <c r="G73" s="27">
        <f t="shared" si="0"/>
        <v>100</v>
      </c>
    </row>
    <row r="74" spans="1:7" ht="12.75">
      <c r="A74" s="31"/>
      <c r="B74" s="22"/>
      <c r="C74" s="21">
        <v>4430</v>
      </c>
      <c r="D74" s="28" t="s">
        <v>20</v>
      </c>
      <c r="E74" s="29">
        <v>4600</v>
      </c>
      <c r="F74" s="30">
        <v>4190.3</v>
      </c>
      <c r="G74" s="27">
        <f t="shared" si="0"/>
        <v>91.09347826086956</v>
      </c>
    </row>
    <row r="75" spans="1:7" ht="12.75">
      <c r="A75" s="31"/>
      <c r="B75" s="22">
        <v>75095</v>
      </c>
      <c r="C75" s="23"/>
      <c r="D75" s="24" t="s">
        <v>17</v>
      </c>
      <c r="E75" s="25">
        <f>SUM(E76:E85)</f>
        <v>22010</v>
      </c>
      <c r="F75" s="26">
        <f>SUM(F76:F85)</f>
        <v>19752.530000000002</v>
      </c>
      <c r="G75" s="27">
        <f t="shared" si="0"/>
        <v>89.74343480236257</v>
      </c>
    </row>
    <row r="76" spans="1:7" ht="12.75">
      <c r="A76" s="21"/>
      <c r="B76" s="21"/>
      <c r="C76" s="21">
        <v>4010</v>
      </c>
      <c r="D76" s="28" t="s">
        <v>29</v>
      </c>
      <c r="E76" s="29">
        <v>4500</v>
      </c>
      <c r="F76" s="30">
        <v>4429.55</v>
      </c>
      <c r="G76" s="27">
        <f t="shared" si="0"/>
        <v>98.43444444444445</v>
      </c>
    </row>
    <row r="77" spans="1:7" ht="12.75">
      <c r="A77" s="21"/>
      <c r="B77" s="21"/>
      <c r="C77" s="21">
        <v>4040</v>
      </c>
      <c r="D77" s="28" t="s">
        <v>30</v>
      </c>
      <c r="E77" s="29">
        <v>700</v>
      </c>
      <c r="F77" s="30">
        <v>697</v>
      </c>
      <c r="G77" s="27">
        <f t="shared" si="0"/>
        <v>99.57142857142857</v>
      </c>
    </row>
    <row r="78" spans="1:7" ht="12.75">
      <c r="A78" s="21"/>
      <c r="B78" s="21"/>
      <c r="C78" s="21">
        <v>4110</v>
      </c>
      <c r="D78" s="28" t="s">
        <v>31</v>
      </c>
      <c r="E78" s="29">
        <v>900</v>
      </c>
      <c r="F78" s="30">
        <v>860.76</v>
      </c>
      <c r="G78" s="27">
        <f t="shared" si="0"/>
        <v>95.64</v>
      </c>
    </row>
    <row r="79" spans="1:7" ht="12.75">
      <c r="A79" s="21"/>
      <c r="B79" s="21"/>
      <c r="C79" s="21">
        <v>4120</v>
      </c>
      <c r="D79" s="28" t="s">
        <v>32</v>
      </c>
      <c r="E79" s="29">
        <v>210</v>
      </c>
      <c r="F79" s="30">
        <v>177.9</v>
      </c>
      <c r="G79" s="27">
        <f t="shared" si="0"/>
        <v>84.71428571428572</v>
      </c>
    </row>
    <row r="80" spans="1:7" ht="12.75">
      <c r="A80" s="21"/>
      <c r="B80" s="21"/>
      <c r="C80" s="21">
        <v>4210</v>
      </c>
      <c r="D80" s="28" t="s">
        <v>18</v>
      </c>
      <c r="E80" s="29">
        <v>5300</v>
      </c>
      <c r="F80" s="30">
        <v>3810.52</v>
      </c>
      <c r="G80" s="27">
        <f t="shared" si="0"/>
        <v>71.89660377358491</v>
      </c>
    </row>
    <row r="81" spans="1:7" ht="12.75">
      <c r="A81" s="21"/>
      <c r="B81" s="21"/>
      <c r="C81" s="21">
        <v>4260</v>
      </c>
      <c r="D81" s="28" t="s">
        <v>33</v>
      </c>
      <c r="E81" s="29">
        <v>1000</v>
      </c>
      <c r="F81" s="30">
        <v>972.27</v>
      </c>
      <c r="G81" s="27">
        <f t="shared" si="0"/>
        <v>97.227</v>
      </c>
    </row>
    <row r="82" spans="1:7" ht="12.75">
      <c r="A82" s="21"/>
      <c r="B82" s="21"/>
      <c r="C82" s="21">
        <v>4300</v>
      </c>
      <c r="D82" s="28" t="s">
        <v>19</v>
      </c>
      <c r="E82" s="29">
        <v>5400</v>
      </c>
      <c r="F82" s="30">
        <v>5160.900000000001</v>
      </c>
      <c r="G82" s="27">
        <f t="shared" si="0"/>
        <v>95.57222222222224</v>
      </c>
    </row>
    <row r="83" spans="1:7" ht="12.75">
      <c r="A83" s="21"/>
      <c r="B83" s="21"/>
      <c r="C83" s="21">
        <v>4350</v>
      </c>
      <c r="D83" s="28" t="s">
        <v>45</v>
      </c>
      <c r="E83" s="29">
        <v>3000</v>
      </c>
      <c r="F83" s="30">
        <v>2911.6</v>
      </c>
      <c r="G83" s="27">
        <f t="shared" si="0"/>
        <v>97.05333333333333</v>
      </c>
    </row>
    <row r="84" spans="1:7" ht="12.75">
      <c r="A84" s="21"/>
      <c r="B84" s="21"/>
      <c r="C84" s="21">
        <v>4410</v>
      </c>
      <c r="D84" s="28" t="s">
        <v>49</v>
      </c>
      <c r="E84" s="29">
        <v>800</v>
      </c>
      <c r="F84" s="30">
        <v>546.03</v>
      </c>
      <c r="G84" s="27">
        <f t="shared" si="0"/>
        <v>68.25375</v>
      </c>
    </row>
    <row r="85" spans="1:7" ht="12.75">
      <c r="A85" s="21"/>
      <c r="B85" s="21"/>
      <c r="C85" s="21">
        <v>4430</v>
      </c>
      <c r="D85" s="28" t="s">
        <v>20</v>
      </c>
      <c r="E85" s="29">
        <v>200</v>
      </c>
      <c r="F85" s="30">
        <v>186</v>
      </c>
      <c r="G85" s="27">
        <f t="shared" si="0"/>
        <v>93</v>
      </c>
    </row>
    <row r="86" spans="1:7" ht="72">
      <c r="A86" s="34">
        <v>751</v>
      </c>
      <c r="B86" s="34"/>
      <c r="C86" s="34"/>
      <c r="D86" s="35" t="s">
        <v>50</v>
      </c>
      <c r="E86" s="36">
        <f>SUM(E87,E89)</f>
        <v>31479</v>
      </c>
      <c r="F86" s="37">
        <f>SUM(F87,F89)</f>
        <v>18430.83</v>
      </c>
      <c r="G86" s="38">
        <f t="shared" si="0"/>
        <v>58.54960449823693</v>
      </c>
    </row>
    <row r="87" spans="1:7" ht="24.75">
      <c r="A87" s="34"/>
      <c r="B87" s="23">
        <v>75101</v>
      </c>
      <c r="C87" s="23"/>
      <c r="D87" s="24" t="s">
        <v>51</v>
      </c>
      <c r="E87" s="25">
        <f>SUM(E88)</f>
        <v>840</v>
      </c>
      <c r="F87" s="26">
        <f>SUM(F88)</f>
        <v>840</v>
      </c>
      <c r="G87" s="27">
        <f aca="true" t="shared" si="1" ref="G87:G150">SUM(F87/E87*100)</f>
        <v>100</v>
      </c>
    </row>
    <row r="88" spans="1:7" ht="15">
      <c r="A88" s="34"/>
      <c r="B88" s="21"/>
      <c r="C88" s="21">
        <v>4300</v>
      </c>
      <c r="D88" s="28" t="s">
        <v>19</v>
      </c>
      <c r="E88" s="29">
        <v>840</v>
      </c>
      <c r="F88" s="30">
        <v>840</v>
      </c>
      <c r="G88" s="27">
        <f t="shared" si="1"/>
        <v>100</v>
      </c>
    </row>
    <row r="89" spans="1:7" ht="60.75">
      <c r="A89" s="34"/>
      <c r="B89" s="49">
        <v>75109</v>
      </c>
      <c r="C89" s="50"/>
      <c r="D89" s="24" t="s">
        <v>52</v>
      </c>
      <c r="E89" s="39">
        <f>SUM(E90:E96)</f>
        <v>30639</v>
      </c>
      <c r="F89" s="40">
        <f>SUM(F90:F96)</f>
        <v>17590.83</v>
      </c>
      <c r="G89" s="27">
        <f t="shared" si="1"/>
        <v>57.41319886419271</v>
      </c>
    </row>
    <row r="90" spans="1:7" ht="15">
      <c r="A90" s="34"/>
      <c r="B90" s="21"/>
      <c r="C90" s="21">
        <v>3030</v>
      </c>
      <c r="D90" s="28" t="s">
        <v>41</v>
      </c>
      <c r="E90" s="29">
        <v>18860</v>
      </c>
      <c r="F90" s="30">
        <v>9295</v>
      </c>
      <c r="G90" s="27">
        <f t="shared" si="1"/>
        <v>49.28419936373277</v>
      </c>
    </row>
    <row r="91" spans="1:7" ht="15">
      <c r="A91" s="34"/>
      <c r="B91" s="21"/>
      <c r="C91" s="21">
        <v>4110</v>
      </c>
      <c r="D91" s="28" t="s">
        <v>31</v>
      </c>
      <c r="E91" s="29">
        <v>1300</v>
      </c>
      <c r="F91" s="30">
        <v>518.5</v>
      </c>
      <c r="G91" s="27">
        <f t="shared" si="1"/>
        <v>39.88461538461539</v>
      </c>
    </row>
    <row r="92" spans="1:7" ht="15">
      <c r="A92" s="34"/>
      <c r="B92" s="21"/>
      <c r="C92" s="21">
        <v>4120</v>
      </c>
      <c r="D92" s="28" t="s">
        <v>32</v>
      </c>
      <c r="E92" s="29">
        <v>100</v>
      </c>
      <c r="F92" s="30">
        <v>74.29</v>
      </c>
      <c r="G92" s="27">
        <f t="shared" si="1"/>
        <v>74.29</v>
      </c>
    </row>
    <row r="93" spans="1:7" ht="15">
      <c r="A93" s="34"/>
      <c r="B93" s="21"/>
      <c r="C93" s="21">
        <v>4170</v>
      </c>
      <c r="D93" s="28" t="s">
        <v>44</v>
      </c>
      <c r="E93" s="29">
        <v>5000</v>
      </c>
      <c r="F93" s="30">
        <v>3782.18</v>
      </c>
      <c r="G93" s="27">
        <f t="shared" si="1"/>
        <v>75.6436</v>
      </c>
    </row>
    <row r="94" spans="1:7" ht="15">
      <c r="A94" s="34"/>
      <c r="B94" s="21"/>
      <c r="C94" s="21">
        <v>4210</v>
      </c>
      <c r="D94" s="28" t="s">
        <v>18</v>
      </c>
      <c r="E94" s="29">
        <v>2900</v>
      </c>
      <c r="F94" s="30">
        <v>2326.33</v>
      </c>
      <c r="G94" s="27">
        <f t="shared" si="1"/>
        <v>80.21827586206896</v>
      </c>
    </row>
    <row r="95" spans="1:7" ht="15">
      <c r="A95" s="34"/>
      <c r="B95" s="21"/>
      <c r="C95" s="21">
        <v>4300</v>
      </c>
      <c r="D95" s="28" t="s">
        <v>19</v>
      </c>
      <c r="E95" s="29">
        <v>1579</v>
      </c>
      <c r="F95" s="30">
        <v>756.5</v>
      </c>
      <c r="G95" s="27">
        <f t="shared" si="1"/>
        <v>47.910069664344526</v>
      </c>
    </row>
    <row r="96" spans="1:7" ht="15">
      <c r="A96" s="34"/>
      <c r="B96" s="21"/>
      <c r="C96" s="21">
        <v>4410</v>
      </c>
      <c r="D96" s="28" t="s">
        <v>49</v>
      </c>
      <c r="E96" s="29">
        <v>900</v>
      </c>
      <c r="F96" s="30">
        <v>838.03</v>
      </c>
      <c r="G96" s="27">
        <f t="shared" si="1"/>
        <v>93.11444444444444</v>
      </c>
    </row>
    <row r="97" spans="1:7" ht="29.25">
      <c r="A97" s="34">
        <v>754</v>
      </c>
      <c r="B97" s="34"/>
      <c r="C97" s="34"/>
      <c r="D97" s="35" t="s">
        <v>53</v>
      </c>
      <c r="E97" s="36">
        <f>SUM(E98,E100,E116)</f>
        <v>559614</v>
      </c>
      <c r="F97" s="37">
        <f>SUM(F100,F116)</f>
        <v>535005.39</v>
      </c>
      <c r="G97" s="38">
        <f t="shared" si="1"/>
        <v>95.60257427441059</v>
      </c>
    </row>
    <row r="98" spans="1:7" ht="15">
      <c r="A98" s="34"/>
      <c r="B98" s="23">
        <v>75404</v>
      </c>
      <c r="C98" s="51"/>
      <c r="D98" s="52" t="s">
        <v>54</v>
      </c>
      <c r="E98" s="53">
        <v>5000</v>
      </c>
      <c r="F98" s="26">
        <v>0</v>
      </c>
      <c r="G98" s="27">
        <f t="shared" si="1"/>
        <v>0</v>
      </c>
    </row>
    <row r="99" spans="1:7" ht="15">
      <c r="A99" s="34"/>
      <c r="B99" s="51"/>
      <c r="C99" s="54">
        <v>3000</v>
      </c>
      <c r="D99" s="55" t="s">
        <v>55</v>
      </c>
      <c r="E99" s="29">
        <v>5000</v>
      </c>
      <c r="F99" s="30">
        <v>0</v>
      </c>
      <c r="G99" s="27">
        <f t="shared" si="1"/>
        <v>0</v>
      </c>
    </row>
    <row r="100" spans="1:7" ht="12.75">
      <c r="A100" s="21"/>
      <c r="B100" s="23">
        <v>75412</v>
      </c>
      <c r="C100" s="23"/>
      <c r="D100" s="24" t="s">
        <v>56</v>
      </c>
      <c r="E100" s="25">
        <f>SUM(E101:E115)</f>
        <v>554114</v>
      </c>
      <c r="F100" s="26">
        <f>SUM(F101:F115)</f>
        <v>534505.39</v>
      </c>
      <c r="G100" s="27">
        <f t="shared" si="1"/>
        <v>96.46126789794158</v>
      </c>
    </row>
    <row r="101" spans="1:7" ht="12.75">
      <c r="A101" s="21"/>
      <c r="B101" s="21"/>
      <c r="C101" s="21">
        <v>3030</v>
      </c>
      <c r="D101" s="28" t="s">
        <v>41</v>
      </c>
      <c r="E101" s="29">
        <v>32000</v>
      </c>
      <c r="F101" s="30">
        <v>31324.87</v>
      </c>
      <c r="G101" s="27">
        <f t="shared" si="1"/>
        <v>97.89021875</v>
      </c>
    </row>
    <row r="102" spans="1:7" ht="12.75">
      <c r="A102" s="21"/>
      <c r="B102" s="21"/>
      <c r="C102" s="21">
        <v>4010</v>
      </c>
      <c r="D102" s="28" t="s">
        <v>29</v>
      </c>
      <c r="E102" s="29">
        <v>4400</v>
      </c>
      <c r="F102" s="30">
        <v>4250</v>
      </c>
      <c r="G102" s="27">
        <f t="shared" si="1"/>
        <v>96.5909090909091</v>
      </c>
    </row>
    <row r="103" spans="1:7" ht="12.75">
      <c r="A103" s="21"/>
      <c r="B103" s="21"/>
      <c r="C103" s="21">
        <v>4040</v>
      </c>
      <c r="D103" s="28" t="s">
        <v>30</v>
      </c>
      <c r="E103" s="29">
        <v>950</v>
      </c>
      <c r="F103" s="30">
        <v>867</v>
      </c>
      <c r="G103" s="27">
        <f t="shared" si="1"/>
        <v>91.26315789473685</v>
      </c>
    </row>
    <row r="104" spans="1:7" ht="12.75">
      <c r="A104" s="21"/>
      <c r="B104" s="21"/>
      <c r="C104" s="21">
        <v>4110</v>
      </c>
      <c r="D104" s="28" t="s">
        <v>31</v>
      </c>
      <c r="E104" s="29">
        <v>5600</v>
      </c>
      <c r="F104" s="30">
        <v>4871.55</v>
      </c>
      <c r="G104" s="27">
        <f t="shared" si="1"/>
        <v>86.99196428571429</v>
      </c>
    </row>
    <row r="105" spans="1:7" ht="12.75">
      <c r="A105" s="21"/>
      <c r="B105" s="21"/>
      <c r="C105" s="21">
        <v>4120</v>
      </c>
      <c r="D105" s="28" t="s">
        <v>32</v>
      </c>
      <c r="E105" s="29">
        <v>850</v>
      </c>
      <c r="F105" s="30">
        <v>696.59</v>
      </c>
      <c r="G105" s="27">
        <f t="shared" si="1"/>
        <v>81.95176470588235</v>
      </c>
    </row>
    <row r="106" spans="1:7" ht="12.75">
      <c r="A106" s="21"/>
      <c r="B106" s="21"/>
      <c r="C106" s="21">
        <v>4170</v>
      </c>
      <c r="D106" s="28" t="s">
        <v>44</v>
      </c>
      <c r="E106" s="29">
        <v>26800</v>
      </c>
      <c r="F106" s="30">
        <v>26787.1</v>
      </c>
      <c r="G106" s="27">
        <f t="shared" si="1"/>
        <v>99.9518656716418</v>
      </c>
    </row>
    <row r="107" spans="1:7" ht="12.75">
      <c r="A107" s="21"/>
      <c r="B107" s="21"/>
      <c r="C107" s="21">
        <v>4210</v>
      </c>
      <c r="D107" s="28" t="s">
        <v>18</v>
      </c>
      <c r="E107" s="29">
        <v>49500</v>
      </c>
      <c r="F107" s="30">
        <v>46341.1</v>
      </c>
      <c r="G107" s="27">
        <f t="shared" si="1"/>
        <v>93.61838383838383</v>
      </c>
    </row>
    <row r="108" spans="1:7" ht="12.75">
      <c r="A108" s="21"/>
      <c r="B108" s="21"/>
      <c r="C108" s="21">
        <v>4260</v>
      </c>
      <c r="D108" s="28" t="s">
        <v>33</v>
      </c>
      <c r="E108" s="29">
        <v>4000</v>
      </c>
      <c r="F108" s="30">
        <v>3824.87</v>
      </c>
      <c r="G108" s="27">
        <f t="shared" si="1"/>
        <v>95.62174999999999</v>
      </c>
    </row>
    <row r="109" spans="1:7" ht="12.75">
      <c r="A109" s="21"/>
      <c r="B109" s="21"/>
      <c r="C109" s="21">
        <v>4300</v>
      </c>
      <c r="D109" s="28" t="s">
        <v>19</v>
      </c>
      <c r="E109" s="29">
        <v>15834</v>
      </c>
      <c r="F109" s="30">
        <v>14501.33</v>
      </c>
      <c r="G109" s="27">
        <f t="shared" si="1"/>
        <v>91.58349122142225</v>
      </c>
    </row>
    <row r="110" spans="1:7" ht="12.75">
      <c r="A110" s="21"/>
      <c r="B110" s="21"/>
      <c r="C110" s="21">
        <v>4350</v>
      </c>
      <c r="D110" s="28" t="s">
        <v>45</v>
      </c>
      <c r="E110" s="29">
        <v>1000</v>
      </c>
      <c r="F110" s="30">
        <v>841.8</v>
      </c>
      <c r="G110" s="27">
        <f t="shared" si="1"/>
        <v>84.18</v>
      </c>
    </row>
    <row r="111" spans="1:7" ht="12.75">
      <c r="A111" s="21"/>
      <c r="B111" s="21"/>
      <c r="C111" s="21">
        <v>4410</v>
      </c>
      <c r="D111" s="28" t="s">
        <v>49</v>
      </c>
      <c r="E111" s="29">
        <v>200</v>
      </c>
      <c r="F111" s="30">
        <v>0</v>
      </c>
      <c r="G111" s="27">
        <f t="shared" si="1"/>
        <v>0</v>
      </c>
    </row>
    <row r="112" spans="1:7" ht="12.75">
      <c r="A112" s="21"/>
      <c r="B112" s="21"/>
      <c r="C112" s="21">
        <v>4430</v>
      </c>
      <c r="D112" s="28" t="s">
        <v>20</v>
      </c>
      <c r="E112" s="29">
        <v>15000</v>
      </c>
      <c r="F112" s="30">
        <v>2327.98</v>
      </c>
      <c r="G112" s="27">
        <f t="shared" si="1"/>
        <v>15.519866666666667</v>
      </c>
    </row>
    <row r="113" spans="1:7" ht="24.75">
      <c r="A113" s="21"/>
      <c r="B113" s="21"/>
      <c r="C113" s="21">
        <v>4440</v>
      </c>
      <c r="D113" s="28" t="s">
        <v>34</v>
      </c>
      <c r="E113" s="29">
        <v>380</v>
      </c>
      <c r="F113" s="30">
        <v>380</v>
      </c>
      <c r="G113" s="27">
        <f t="shared" si="1"/>
        <v>100</v>
      </c>
    </row>
    <row r="114" spans="1:7" ht="12.75">
      <c r="A114" s="21"/>
      <c r="B114" s="21"/>
      <c r="C114" s="21">
        <v>6050</v>
      </c>
      <c r="D114" s="28" t="s">
        <v>14</v>
      </c>
      <c r="E114" s="29">
        <v>47200</v>
      </c>
      <c r="F114" s="30">
        <v>47144.2</v>
      </c>
      <c r="G114" s="27">
        <f t="shared" si="1"/>
        <v>99.88177966101695</v>
      </c>
    </row>
    <row r="115" spans="1:7" ht="24.75">
      <c r="A115" s="21"/>
      <c r="B115" s="21"/>
      <c r="C115" s="21">
        <v>6060</v>
      </c>
      <c r="D115" s="28" t="s">
        <v>35</v>
      </c>
      <c r="E115" s="29">
        <v>350400</v>
      </c>
      <c r="F115" s="30">
        <v>350347</v>
      </c>
      <c r="G115" s="27">
        <f t="shared" si="1"/>
        <v>99.98487442922375</v>
      </c>
    </row>
    <row r="116" spans="1:7" ht="12.75">
      <c r="A116" s="21"/>
      <c r="B116" s="23">
        <v>75414</v>
      </c>
      <c r="C116" s="23"/>
      <c r="D116" s="24" t="s">
        <v>57</v>
      </c>
      <c r="E116" s="25">
        <f>SUM(E117:E118)</f>
        <v>500</v>
      </c>
      <c r="F116" s="26">
        <f>SUM(F117:F118)</f>
        <v>500</v>
      </c>
      <c r="G116" s="27">
        <f t="shared" si="1"/>
        <v>100</v>
      </c>
    </row>
    <row r="117" spans="1:7" ht="12.75">
      <c r="A117" s="21"/>
      <c r="B117" s="23"/>
      <c r="C117" s="56">
        <v>4170</v>
      </c>
      <c r="D117" s="28" t="s">
        <v>44</v>
      </c>
      <c r="E117" s="42">
        <v>350</v>
      </c>
      <c r="F117" s="43">
        <v>350</v>
      </c>
      <c r="G117" s="27">
        <f t="shared" si="1"/>
        <v>100</v>
      </c>
    </row>
    <row r="118" spans="1:7" ht="12.75">
      <c r="A118" s="21"/>
      <c r="B118" s="21"/>
      <c r="C118" s="21">
        <v>4300</v>
      </c>
      <c r="D118" s="28" t="s">
        <v>19</v>
      </c>
      <c r="E118" s="29">
        <v>150</v>
      </c>
      <c r="F118" s="30">
        <v>150</v>
      </c>
      <c r="G118" s="27">
        <f t="shared" si="1"/>
        <v>100</v>
      </c>
    </row>
    <row r="119" spans="1:7" ht="100.5">
      <c r="A119" s="57">
        <v>756</v>
      </c>
      <c r="B119" s="58"/>
      <c r="C119" s="21"/>
      <c r="D119" s="35" t="s">
        <v>58</v>
      </c>
      <c r="E119" s="36">
        <f>SUM(E120)</f>
        <v>53450</v>
      </c>
      <c r="F119" s="37">
        <f>SUM(F120)</f>
        <v>51180.880000000005</v>
      </c>
      <c r="G119" s="38">
        <f t="shared" si="1"/>
        <v>95.75468662301218</v>
      </c>
    </row>
    <row r="120" spans="1:7" ht="24.75" outlineLevel="7">
      <c r="A120" s="58"/>
      <c r="B120" s="59">
        <v>75647</v>
      </c>
      <c r="C120" s="23"/>
      <c r="D120" s="24" t="s">
        <v>59</v>
      </c>
      <c r="E120" s="25">
        <f>SUM(E121:E124)</f>
        <v>53450</v>
      </c>
      <c r="F120" s="26">
        <f>SUM(F121:F124)</f>
        <v>51180.880000000005</v>
      </c>
      <c r="G120" s="27">
        <f t="shared" si="1"/>
        <v>95.75468662301218</v>
      </c>
    </row>
    <row r="121" spans="1:7" ht="12.75">
      <c r="A121" s="58"/>
      <c r="B121" s="58"/>
      <c r="C121" s="21">
        <v>4100</v>
      </c>
      <c r="D121" s="28" t="s">
        <v>60</v>
      </c>
      <c r="E121" s="29">
        <v>40950</v>
      </c>
      <c r="F121" s="30">
        <v>40735</v>
      </c>
      <c r="G121" s="27">
        <f t="shared" si="1"/>
        <v>99.47496947496947</v>
      </c>
    </row>
    <row r="122" spans="1:7" ht="12.75">
      <c r="A122" s="58"/>
      <c r="B122" s="58"/>
      <c r="C122" s="21">
        <v>4210</v>
      </c>
      <c r="D122" s="28" t="s">
        <v>18</v>
      </c>
      <c r="E122" s="29">
        <v>5500</v>
      </c>
      <c r="F122" s="30">
        <v>5457.53</v>
      </c>
      <c r="G122" s="27">
        <f t="shared" si="1"/>
        <v>99.22781818181818</v>
      </c>
    </row>
    <row r="123" spans="1:7" ht="12.75">
      <c r="A123" s="58"/>
      <c r="B123" s="58"/>
      <c r="C123" s="21">
        <v>4300</v>
      </c>
      <c r="D123" s="28" t="s">
        <v>19</v>
      </c>
      <c r="E123" s="29">
        <v>3000</v>
      </c>
      <c r="F123" s="30">
        <v>2548.89</v>
      </c>
      <c r="G123" s="27">
        <f t="shared" si="1"/>
        <v>84.963</v>
      </c>
    </row>
    <row r="124" spans="1:7" ht="12.75">
      <c r="A124" s="58"/>
      <c r="B124" s="58"/>
      <c r="C124" s="21">
        <v>4430</v>
      </c>
      <c r="D124" s="28" t="s">
        <v>20</v>
      </c>
      <c r="E124" s="29">
        <v>4000</v>
      </c>
      <c r="F124" s="30">
        <v>2439.46</v>
      </c>
      <c r="G124" s="27">
        <f t="shared" si="1"/>
        <v>60.9865</v>
      </c>
    </row>
    <row r="125" spans="1:7" ht="15">
      <c r="A125" s="34">
        <v>757</v>
      </c>
      <c r="B125" s="34"/>
      <c r="C125" s="34"/>
      <c r="D125" s="35" t="s">
        <v>61</v>
      </c>
      <c r="E125" s="36">
        <f>SUM(E126)</f>
        <v>70000</v>
      </c>
      <c r="F125" s="37">
        <f>SUM(F126)</f>
        <v>60986.3</v>
      </c>
      <c r="G125" s="38">
        <f t="shared" si="1"/>
        <v>87.12328571428571</v>
      </c>
    </row>
    <row r="126" spans="1:7" ht="36.75" outlineLevel="7">
      <c r="A126" s="21"/>
      <c r="B126" s="23">
        <v>75702</v>
      </c>
      <c r="C126" s="23"/>
      <c r="D126" s="24" t="s">
        <v>62</v>
      </c>
      <c r="E126" s="25">
        <f>SUM(E127:E127)</f>
        <v>70000</v>
      </c>
      <c r="F126" s="26">
        <f>SUM(F127:F127)</f>
        <v>60986.3</v>
      </c>
      <c r="G126" s="27">
        <f t="shared" si="1"/>
        <v>87.12328571428571</v>
      </c>
    </row>
    <row r="127" spans="1:7" ht="36.75">
      <c r="A127" s="21"/>
      <c r="B127" s="21"/>
      <c r="C127" s="21">
        <v>8070</v>
      </c>
      <c r="D127" s="28" t="s">
        <v>63</v>
      </c>
      <c r="E127" s="29">
        <v>70000</v>
      </c>
      <c r="F127" s="30">
        <v>60986.3</v>
      </c>
      <c r="G127" s="27">
        <f t="shared" si="1"/>
        <v>87.12328571428571</v>
      </c>
    </row>
    <row r="128" spans="1:7" ht="15">
      <c r="A128" s="34">
        <v>758</v>
      </c>
      <c r="B128" s="34"/>
      <c r="C128" s="34"/>
      <c r="D128" s="35" t="s">
        <v>64</v>
      </c>
      <c r="E128" s="36">
        <f>SUM(E129,E131)</f>
        <v>11950</v>
      </c>
      <c r="F128" s="37">
        <f>SUM(F129,F131)</f>
        <v>3339.78</v>
      </c>
      <c r="G128" s="38">
        <f t="shared" si="1"/>
        <v>27.94794979079498</v>
      </c>
    </row>
    <row r="129" spans="1:7" ht="12.75">
      <c r="A129" s="21"/>
      <c r="B129" s="23">
        <v>75814</v>
      </c>
      <c r="C129" s="23"/>
      <c r="D129" s="24" t="s">
        <v>65</v>
      </c>
      <c r="E129" s="25">
        <f>SUM(E130)</f>
        <v>3500</v>
      </c>
      <c r="F129" s="26">
        <f>SUM(F130)</f>
        <v>3339.78</v>
      </c>
      <c r="G129" s="27">
        <f t="shared" si="1"/>
        <v>95.42228571428572</v>
      </c>
    </row>
    <row r="130" spans="1:7" ht="12.75">
      <c r="A130" s="21"/>
      <c r="B130" s="21"/>
      <c r="C130" s="21">
        <v>4300</v>
      </c>
      <c r="D130" s="28" t="s">
        <v>19</v>
      </c>
      <c r="E130" s="29">
        <v>3500</v>
      </c>
      <c r="F130" s="30">
        <v>3339.78</v>
      </c>
      <c r="G130" s="27">
        <f t="shared" si="1"/>
        <v>95.42228571428572</v>
      </c>
    </row>
    <row r="131" spans="1:7" ht="12.75">
      <c r="A131" s="21"/>
      <c r="B131" s="23">
        <v>75818</v>
      </c>
      <c r="C131" s="23"/>
      <c r="D131" s="24" t="s">
        <v>66</v>
      </c>
      <c r="E131" s="25">
        <f>SUM(E132)</f>
        <v>8450</v>
      </c>
      <c r="F131" s="26">
        <f>SUM(F132)</f>
        <v>0</v>
      </c>
      <c r="G131" s="27">
        <f t="shared" si="1"/>
        <v>0</v>
      </c>
    </row>
    <row r="132" spans="1:7" ht="12.75">
      <c r="A132" s="21"/>
      <c r="B132" s="21"/>
      <c r="C132" s="21">
        <v>4810</v>
      </c>
      <c r="D132" s="28" t="s">
        <v>67</v>
      </c>
      <c r="E132" s="29">
        <v>8450</v>
      </c>
      <c r="F132" s="30">
        <v>0</v>
      </c>
      <c r="G132" s="27">
        <f t="shared" si="1"/>
        <v>0</v>
      </c>
    </row>
    <row r="133" spans="1:7" ht="15">
      <c r="A133" s="34">
        <v>801</v>
      </c>
      <c r="B133" s="34"/>
      <c r="C133" s="34"/>
      <c r="D133" s="35" t="s">
        <v>68</v>
      </c>
      <c r="E133" s="36">
        <f>SUM(E134,E158,E171,E183,E185,E198,E196,E151)</f>
        <v>4695098</v>
      </c>
      <c r="F133" s="37">
        <f>SUM(F134,F158,F171,F183,F185,F198,F196,F151)</f>
        <v>4658734.600000001</v>
      </c>
      <c r="G133" s="38">
        <f t="shared" si="1"/>
        <v>99.22550285425353</v>
      </c>
    </row>
    <row r="134" spans="1:7" ht="12.75">
      <c r="A134" s="21"/>
      <c r="B134" s="23">
        <v>80101</v>
      </c>
      <c r="C134" s="23"/>
      <c r="D134" s="24" t="s">
        <v>69</v>
      </c>
      <c r="E134" s="25">
        <f>SUM(E135:E150)</f>
        <v>3033948</v>
      </c>
      <c r="F134" s="26">
        <f>SUM(F135:F150)</f>
        <v>3008064.43</v>
      </c>
      <c r="G134" s="27">
        <f t="shared" si="1"/>
        <v>99.14686837084882</v>
      </c>
    </row>
    <row r="135" spans="1:7" ht="12.75">
      <c r="A135" s="21"/>
      <c r="B135" s="21"/>
      <c r="C135" s="21">
        <v>3020</v>
      </c>
      <c r="D135" s="60" t="s">
        <v>70</v>
      </c>
      <c r="E135" s="29">
        <v>69674</v>
      </c>
      <c r="F135" s="30">
        <v>68547.9</v>
      </c>
      <c r="G135" s="27">
        <f t="shared" si="1"/>
        <v>98.38375864741509</v>
      </c>
    </row>
    <row r="136" spans="1:7" ht="12.75">
      <c r="A136" s="21"/>
      <c r="B136" s="21"/>
      <c r="C136" s="21">
        <v>3260</v>
      </c>
      <c r="D136" s="60" t="s">
        <v>71</v>
      </c>
      <c r="E136" s="29">
        <v>923</v>
      </c>
      <c r="F136" s="30">
        <v>923</v>
      </c>
      <c r="G136" s="27">
        <f t="shared" si="1"/>
        <v>100</v>
      </c>
    </row>
    <row r="137" spans="1:7" ht="12.75">
      <c r="A137" s="21"/>
      <c r="B137" s="21"/>
      <c r="C137" s="21">
        <v>4010</v>
      </c>
      <c r="D137" s="28" t="s">
        <v>29</v>
      </c>
      <c r="E137" s="29">
        <v>1106140</v>
      </c>
      <c r="F137" s="30">
        <v>1094991.6300000001</v>
      </c>
      <c r="G137" s="27">
        <f t="shared" si="1"/>
        <v>98.99213752327917</v>
      </c>
    </row>
    <row r="138" spans="1:7" ht="12.75">
      <c r="A138" s="21"/>
      <c r="B138" s="21"/>
      <c r="C138" s="21">
        <v>4040</v>
      </c>
      <c r="D138" s="28" t="s">
        <v>30</v>
      </c>
      <c r="E138" s="29">
        <v>80845</v>
      </c>
      <c r="F138" s="30">
        <v>80667.54000000001</v>
      </c>
      <c r="G138" s="27">
        <f t="shared" si="1"/>
        <v>99.78049353701529</v>
      </c>
    </row>
    <row r="139" spans="1:7" ht="12.75">
      <c r="A139" s="21"/>
      <c r="B139" s="21"/>
      <c r="C139" s="21">
        <v>4110</v>
      </c>
      <c r="D139" s="28" t="s">
        <v>31</v>
      </c>
      <c r="E139" s="29">
        <v>212906</v>
      </c>
      <c r="F139" s="30">
        <v>208755.15</v>
      </c>
      <c r="G139" s="27">
        <f t="shared" si="1"/>
        <v>98.05038373742403</v>
      </c>
    </row>
    <row r="140" spans="1:7" ht="18" customHeight="1">
      <c r="A140" s="21"/>
      <c r="B140" s="21"/>
      <c r="C140" s="21">
        <v>4120</v>
      </c>
      <c r="D140" s="28" t="s">
        <v>32</v>
      </c>
      <c r="E140" s="29">
        <v>30430</v>
      </c>
      <c r="F140" s="30">
        <v>29187.37</v>
      </c>
      <c r="G140" s="27">
        <f t="shared" si="1"/>
        <v>95.91643115346697</v>
      </c>
    </row>
    <row r="141" spans="1:7" ht="12.75">
      <c r="A141" s="21"/>
      <c r="B141" s="21"/>
      <c r="C141" s="21">
        <v>4170</v>
      </c>
      <c r="D141" s="28" t="s">
        <v>44</v>
      </c>
      <c r="E141" s="29">
        <v>4000</v>
      </c>
      <c r="F141" s="30">
        <v>4000</v>
      </c>
      <c r="G141" s="27">
        <f t="shared" si="1"/>
        <v>100</v>
      </c>
    </row>
    <row r="142" spans="1:7" ht="12.75">
      <c r="A142" s="21"/>
      <c r="B142" s="21"/>
      <c r="C142" s="21">
        <v>4210</v>
      </c>
      <c r="D142" s="28" t="s">
        <v>18</v>
      </c>
      <c r="E142" s="29">
        <v>86015</v>
      </c>
      <c r="F142" s="30">
        <v>85956.94</v>
      </c>
      <c r="G142" s="27">
        <f t="shared" si="1"/>
        <v>99.93250014532349</v>
      </c>
    </row>
    <row r="143" spans="1:7" ht="12.75">
      <c r="A143" s="21"/>
      <c r="B143" s="21"/>
      <c r="C143" s="21">
        <v>4260</v>
      </c>
      <c r="D143" s="28" t="s">
        <v>33</v>
      </c>
      <c r="E143" s="29">
        <v>35640</v>
      </c>
      <c r="F143" s="30">
        <v>29613.46</v>
      </c>
      <c r="G143" s="27">
        <f t="shared" si="1"/>
        <v>83.0905162738496</v>
      </c>
    </row>
    <row r="144" spans="1:7" ht="12.75">
      <c r="A144" s="21"/>
      <c r="B144" s="21"/>
      <c r="C144" s="21">
        <v>4270</v>
      </c>
      <c r="D144" s="28" t="s">
        <v>25</v>
      </c>
      <c r="E144" s="29">
        <v>217900</v>
      </c>
      <c r="F144" s="30">
        <v>217754.46</v>
      </c>
      <c r="G144" s="27">
        <f t="shared" si="1"/>
        <v>99.93320789352914</v>
      </c>
    </row>
    <row r="145" spans="1:7" ht="12.75">
      <c r="A145" s="21"/>
      <c r="B145" s="21"/>
      <c r="C145" s="21">
        <v>4300</v>
      </c>
      <c r="D145" s="28" t="s">
        <v>19</v>
      </c>
      <c r="E145" s="29">
        <v>38178</v>
      </c>
      <c r="F145" s="30">
        <v>37540.590000000004</v>
      </c>
      <c r="G145" s="27">
        <f t="shared" si="1"/>
        <v>98.33042589973284</v>
      </c>
    </row>
    <row r="146" spans="1:7" ht="12.75">
      <c r="A146" s="21"/>
      <c r="B146" s="21"/>
      <c r="C146" s="21">
        <v>4350</v>
      </c>
      <c r="D146" s="28" t="s">
        <v>45</v>
      </c>
      <c r="E146" s="29">
        <v>1700</v>
      </c>
      <c r="F146" s="30">
        <v>1653.08</v>
      </c>
      <c r="G146" s="27">
        <f t="shared" si="1"/>
        <v>97.24</v>
      </c>
    </row>
    <row r="147" spans="1:7" ht="12.75">
      <c r="A147" s="21"/>
      <c r="B147" s="21"/>
      <c r="C147" s="21">
        <v>4410</v>
      </c>
      <c r="D147" s="28" t="s">
        <v>49</v>
      </c>
      <c r="E147" s="29">
        <v>3200</v>
      </c>
      <c r="F147" s="30">
        <v>3161.4</v>
      </c>
      <c r="G147" s="27">
        <f t="shared" si="1"/>
        <v>98.79375</v>
      </c>
    </row>
    <row r="148" spans="1:7" ht="12.75">
      <c r="A148" s="21"/>
      <c r="B148" s="21"/>
      <c r="C148" s="21">
        <v>4430</v>
      </c>
      <c r="D148" s="28" t="s">
        <v>20</v>
      </c>
      <c r="E148" s="29">
        <v>7100</v>
      </c>
      <c r="F148" s="30">
        <v>6896.1</v>
      </c>
      <c r="G148" s="27">
        <f t="shared" si="1"/>
        <v>97.1281690140845</v>
      </c>
    </row>
    <row r="149" spans="1:7" ht="24.75">
      <c r="A149" s="21"/>
      <c r="B149" s="21"/>
      <c r="C149" s="21">
        <v>4440</v>
      </c>
      <c r="D149" s="28" t="s">
        <v>34</v>
      </c>
      <c r="E149" s="29">
        <v>71440</v>
      </c>
      <c r="F149" s="30">
        <v>71440</v>
      </c>
      <c r="G149" s="27">
        <f t="shared" si="1"/>
        <v>100</v>
      </c>
    </row>
    <row r="150" spans="1:7" ht="12.75">
      <c r="A150" s="21"/>
      <c r="B150" s="21"/>
      <c r="C150" s="21">
        <v>6050</v>
      </c>
      <c r="D150" s="28" t="s">
        <v>14</v>
      </c>
      <c r="E150" s="29">
        <v>1067857</v>
      </c>
      <c r="F150" s="30">
        <v>1066975.81</v>
      </c>
      <c r="G150" s="27">
        <f t="shared" si="1"/>
        <v>99.91748052407766</v>
      </c>
    </row>
    <row r="151" spans="1:7" ht="24.75">
      <c r="A151" s="21"/>
      <c r="B151" s="23">
        <v>80103</v>
      </c>
      <c r="C151" s="23"/>
      <c r="D151" s="24" t="s">
        <v>72</v>
      </c>
      <c r="E151" s="25">
        <f>SUM(E152:E157)</f>
        <v>110413</v>
      </c>
      <c r="F151" s="26">
        <f>SUM(F152:F157)</f>
        <v>107219.40000000001</v>
      </c>
      <c r="G151" s="27">
        <f aca="true" t="shared" si="2" ref="G151:G214">SUM(F151/E151*100)</f>
        <v>97.10758696892576</v>
      </c>
    </row>
    <row r="152" spans="1:7" ht="12.75">
      <c r="A152" s="21"/>
      <c r="B152" s="21"/>
      <c r="C152" s="21">
        <v>3020</v>
      </c>
      <c r="D152" s="60" t="s">
        <v>70</v>
      </c>
      <c r="E152" s="29">
        <v>6942</v>
      </c>
      <c r="F152" s="30">
        <v>6277.3</v>
      </c>
      <c r="G152" s="27">
        <f t="shared" si="2"/>
        <v>90.42494958225295</v>
      </c>
    </row>
    <row r="153" spans="1:7" ht="12.75">
      <c r="A153" s="21"/>
      <c r="B153" s="21"/>
      <c r="C153" s="21">
        <v>4010</v>
      </c>
      <c r="D153" s="28" t="s">
        <v>29</v>
      </c>
      <c r="E153" s="29">
        <v>73015</v>
      </c>
      <c r="F153" s="30">
        <v>72408.64</v>
      </c>
      <c r="G153" s="27">
        <f t="shared" si="2"/>
        <v>99.16954050537561</v>
      </c>
    </row>
    <row r="154" spans="1:7" ht="12.75">
      <c r="A154" s="21"/>
      <c r="B154" s="21"/>
      <c r="C154" s="21">
        <v>4040</v>
      </c>
      <c r="D154" s="28" t="s">
        <v>30</v>
      </c>
      <c r="E154" s="29">
        <v>6066</v>
      </c>
      <c r="F154" s="30">
        <v>5851.96</v>
      </c>
      <c r="G154" s="27">
        <f t="shared" si="2"/>
        <v>96.4714803824596</v>
      </c>
    </row>
    <row r="155" spans="1:7" ht="12.75">
      <c r="A155" s="21"/>
      <c r="B155" s="21"/>
      <c r="C155" s="21">
        <v>4110</v>
      </c>
      <c r="D155" s="28" t="s">
        <v>31</v>
      </c>
      <c r="E155" s="29">
        <v>16310</v>
      </c>
      <c r="F155" s="30">
        <v>14760.28</v>
      </c>
      <c r="G155" s="27">
        <f t="shared" si="2"/>
        <v>90.49834457388106</v>
      </c>
    </row>
    <row r="156" spans="1:7" ht="12.75">
      <c r="A156" s="21"/>
      <c r="B156" s="21"/>
      <c r="C156" s="21">
        <v>4120</v>
      </c>
      <c r="D156" s="28" t="s">
        <v>32</v>
      </c>
      <c r="E156" s="29">
        <v>2230</v>
      </c>
      <c r="F156" s="30">
        <v>2071.2200000000003</v>
      </c>
      <c r="G156" s="27">
        <f t="shared" si="2"/>
        <v>92.8798206278027</v>
      </c>
    </row>
    <row r="157" spans="1:7" ht="24.75">
      <c r="A157" s="21"/>
      <c r="B157" s="21"/>
      <c r="C157" s="21">
        <v>4440</v>
      </c>
      <c r="D157" s="28" t="s">
        <v>34</v>
      </c>
      <c r="E157" s="29">
        <v>5850</v>
      </c>
      <c r="F157" s="30">
        <v>5850</v>
      </c>
      <c r="G157" s="27">
        <f t="shared" si="2"/>
        <v>100</v>
      </c>
    </row>
    <row r="158" spans="1:7" ht="12.75">
      <c r="A158" s="21"/>
      <c r="B158" s="23">
        <v>80104</v>
      </c>
      <c r="C158" s="23"/>
      <c r="D158" s="24" t="s">
        <v>73</v>
      </c>
      <c r="E158" s="61">
        <f>SUM(E159:E170)</f>
        <v>311053</v>
      </c>
      <c r="F158" s="62">
        <f>SUM(F159:F170)</f>
        <v>306682.76000000007</v>
      </c>
      <c r="G158" s="27">
        <f t="shared" si="2"/>
        <v>98.59501756935315</v>
      </c>
    </row>
    <row r="159" spans="1:7" ht="12.75">
      <c r="A159" s="21"/>
      <c r="B159" s="21"/>
      <c r="C159" s="21">
        <v>3020</v>
      </c>
      <c r="D159" s="60" t="s">
        <v>70</v>
      </c>
      <c r="E159" s="29">
        <v>11591</v>
      </c>
      <c r="F159" s="30">
        <v>11001.7</v>
      </c>
      <c r="G159" s="27">
        <f t="shared" si="2"/>
        <v>94.91588301268226</v>
      </c>
    </row>
    <row r="160" spans="1:7" ht="12.75">
      <c r="A160" s="21"/>
      <c r="B160" s="21"/>
      <c r="C160" s="21">
        <v>4010</v>
      </c>
      <c r="D160" s="28" t="s">
        <v>29</v>
      </c>
      <c r="E160" s="29">
        <v>201893</v>
      </c>
      <c r="F160" s="30">
        <v>200858.08</v>
      </c>
      <c r="G160" s="27">
        <f t="shared" si="2"/>
        <v>99.48739183626971</v>
      </c>
    </row>
    <row r="161" spans="1:7" ht="12.75">
      <c r="A161" s="21"/>
      <c r="B161" s="21"/>
      <c r="C161" s="21">
        <v>4040</v>
      </c>
      <c r="D161" s="28" t="s">
        <v>30</v>
      </c>
      <c r="E161" s="29">
        <v>15640</v>
      </c>
      <c r="F161" s="30">
        <v>15400.14</v>
      </c>
      <c r="G161" s="27">
        <f t="shared" si="2"/>
        <v>98.466368286445</v>
      </c>
    </row>
    <row r="162" spans="1:7" ht="12.75">
      <c r="A162" s="21"/>
      <c r="B162" s="21"/>
      <c r="C162" s="21">
        <v>4110</v>
      </c>
      <c r="D162" s="28" t="s">
        <v>31</v>
      </c>
      <c r="E162" s="29">
        <v>39740</v>
      </c>
      <c r="F162" s="30">
        <v>38260.98</v>
      </c>
      <c r="G162" s="27">
        <f t="shared" si="2"/>
        <v>96.27825868142929</v>
      </c>
    </row>
    <row r="163" spans="1:7" ht="12.75">
      <c r="A163" s="21"/>
      <c r="B163" s="21"/>
      <c r="C163" s="21">
        <v>4120</v>
      </c>
      <c r="D163" s="28" t="s">
        <v>32</v>
      </c>
      <c r="E163" s="29">
        <v>5670</v>
      </c>
      <c r="F163" s="30">
        <v>5368.84</v>
      </c>
      <c r="G163" s="27">
        <f t="shared" si="2"/>
        <v>94.68853615520283</v>
      </c>
    </row>
    <row r="164" spans="1:7" ht="12.75">
      <c r="A164" s="21"/>
      <c r="B164" s="21"/>
      <c r="C164" s="21">
        <v>4210</v>
      </c>
      <c r="D164" s="28" t="s">
        <v>18</v>
      </c>
      <c r="E164" s="29">
        <v>14650</v>
      </c>
      <c r="F164" s="30">
        <v>14623.37</v>
      </c>
      <c r="G164" s="27">
        <f t="shared" si="2"/>
        <v>99.8182252559727</v>
      </c>
    </row>
    <row r="165" spans="1:7" ht="12.75">
      <c r="A165" s="21"/>
      <c r="B165" s="21"/>
      <c r="C165" s="21">
        <v>4260</v>
      </c>
      <c r="D165" s="28" t="s">
        <v>33</v>
      </c>
      <c r="E165" s="29">
        <v>1750</v>
      </c>
      <c r="F165" s="30">
        <v>1638.08</v>
      </c>
      <c r="G165" s="27">
        <f t="shared" si="2"/>
        <v>93.60457142857143</v>
      </c>
    </row>
    <row r="166" spans="1:7" ht="12.75">
      <c r="A166" s="21"/>
      <c r="B166" s="21"/>
      <c r="C166" s="21">
        <v>4300</v>
      </c>
      <c r="D166" s="28" t="s">
        <v>19</v>
      </c>
      <c r="E166" s="29">
        <v>3700</v>
      </c>
      <c r="F166" s="30">
        <v>3648.92</v>
      </c>
      <c r="G166" s="27">
        <f t="shared" si="2"/>
        <v>98.61945945945946</v>
      </c>
    </row>
    <row r="167" spans="1:7" ht="12.75">
      <c r="A167" s="21"/>
      <c r="B167" s="21"/>
      <c r="C167" s="21">
        <v>4350</v>
      </c>
      <c r="D167" s="28" t="s">
        <v>45</v>
      </c>
      <c r="E167" s="29">
        <v>1100</v>
      </c>
      <c r="F167" s="30">
        <v>841.75</v>
      </c>
      <c r="G167" s="27">
        <f t="shared" si="2"/>
        <v>76.52272727272728</v>
      </c>
    </row>
    <row r="168" spans="1:7" ht="12.75">
      <c r="A168" s="21"/>
      <c r="B168" s="21"/>
      <c r="C168" s="21">
        <v>4410</v>
      </c>
      <c r="D168" s="28" t="s">
        <v>49</v>
      </c>
      <c r="E168" s="29">
        <v>1000</v>
      </c>
      <c r="F168" s="30">
        <v>770.9</v>
      </c>
      <c r="G168" s="27">
        <f t="shared" si="2"/>
        <v>77.09</v>
      </c>
    </row>
    <row r="169" spans="1:7" ht="12.75">
      <c r="A169" s="21"/>
      <c r="B169" s="21"/>
      <c r="C169" s="21">
        <v>4430</v>
      </c>
      <c r="D169" s="28" t="s">
        <v>20</v>
      </c>
      <c r="E169" s="29">
        <v>500</v>
      </c>
      <c r="F169" s="30">
        <v>451</v>
      </c>
      <c r="G169" s="27">
        <f t="shared" si="2"/>
        <v>90.2</v>
      </c>
    </row>
    <row r="170" spans="1:7" ht="24.75">
      <c r="A170" s="21"/>
      <c r="B170" s="21"/>
      <c r="C170" s="21">
        <v>4440</v>
      </c>
      <c r="D170" s="28" t="s">
        <v>34</v>
      </c>
      <c r="E170" s="29">
        <v>13819</v>
      </c>
      <c r="F170" s="30">
        <v>13819</v>
      </c>
      <c r="G170" s="27">
        <f t="shared" si="2"/>
        <v>100</v>
      </c>
    </row>
    <row r="171" spans="1:7" ht="12.75">
      <c r="A171" s="23"/>
      <c r="B171" s="23">
        <v>80110</v>
      </c>
      <c r="C171" s="23"/>
      <c r="D171" s="24" t="s">
        <v>74</v>
      </c>
      <c r="E171" s="61">
        <f>SUM(E172:E182)</f>
        <v>789858</v>
      </c>
      <c r="F171" s="62">
        <f>SUM(F172:F182)</f>
        <v>789115.3499999999</v>
      </c>
      <c r="G171" s="27">
        <f t="shared" si="2"/>
        <v>99.9059767705081</v>
      </c>
    </row>
    <row r="172" spans="1:7" ht="12.75">
      <c r="A172" s="21"/>
      <c r="B172" s="21"/>
      <c r="C172" s="21">
        <v>3020</v>
      </c>
      <c r="D172" s="60" t="s">
        <v>70</v>
      </c>
      <c r="E172" s="29">
        <v>35501</v>
      </c>
      <c r="F172" s="30">
        <v>35416</v>
      </c>
      <c r="G172" s="27">
        <f t="shared" si="2"/>
        <v>99.76057012478522</v>
      </c>
    </row>
    <row r="173" spans="1:7" ht="12.75">
      <c r="A173" s="21"/>
      <c r="B173" s="21"/>
      <c r="C173" s="21">
        <v>4010</v>
      </c>
      <c r="D173" s="28" t="s">
        <v>29</v>
      </c>
      <c r="E173" s="29">
        <v>505081</v>
      </c>
      <c r="F173" s="30">
        <v>505029.8</v>
      </c>
      <c r="G173" s="27">
        <f t="shared" si="2"/>
        <v>99.98986301207134</v>
      </c>
    </row>
    <row r="174" spans="1:7" ht="12.75">
      <c r="A174" s="21"/>
      <c r="B174" s="21"/>
      <c r="C174" s="21">
        <v>4040</v>
      </c>
      <c r="D174" s="28" t="s">
        <v>30</v>
      </c>
      <c r="E174" s="29">
        <v>43960</v>
      </c>
      <c r="F174" s="30">
        <v>43897.88</v>
      </c>
      <c r="G174" s="27">
        <f t="shared" si="2"/>
        <v>99.85868971792539</v>
      </c>
    </row>
    <row r="175" spans="1:7" ht="12.75">
      <c r="A175" s="21"/>
      <c r="B175" s="21"/>
      <c r="C175" s="21">
        <v>4110</v>
      </c>
      <c r="D175" s="28" t="s">
        <v>31</v>
      </c>
      <c r="E175" s="29">
        <v>97490</v>
      </c>
      <c r="F175" s="30">
        <v>97281.36</v>
      </c>
      <c r="G175" s="27">
        <f t="shared" si="2"/>
        <v>99.78598830649298</v>
      </c>
    </row>
    <row r="176" spans="1:7" ht="12.75">
      <c r="A176" s="21"/>
      <c r="B176" s="21"/>
      <c r="C176" s="21">
        <v>4120</v>
      </c>
      <c r="D176" s="28" t="s">
        <v>32</v>
      </c>
      <c r="E176" s="29">
        <v>13940</v>
      </c>
      <c r="F176" s="30">
        <v>13650.62</v>
      </c>
      <c r="G176" s="27">
        <f t="shared" si="2"/>
        <v>97.92410329985654</v>
      </c>
    </row>
    <row r="177" spans="1:7" ht="12.75">
      <c r="A177" s="21"/>
      <c r="B177" s="21"/>
      <c r="C177" s="21">
        <v>4210</v>
      </c>
      <c r="D177" s="28" t="s">
        <v>18</v>
      </c>
      <c r="E177" s="29">
        <v>35400</v>
      </c>
      <c r="F177" s="63">
        <v>35399.87</v>
      </c>
      <c r="G177" s="27">
        <f t="shared" si="2"/>
        <v>99.9996327683616</v>
      </c>
    </row>
    <row r="178" spans="1:7" ht="12.75">
      <c r="A178" s="21"/>
      <c r="B178" s="21"/>
      <c r="C178" s="21">
        <v>4260</v>
      </c>
      <c r="D178" s="28" t="s">
        <v>33</v>
      </c>
      <c r="E178" s="29">
        <v>12000</v>
      </c>
      <c r="F178" s="30">
        <v>11999.4</v>
      </c>
      <c r="G178" s="27">
        <f t="shared" si="2"/>
        <v>99.995</v>
      </c>
    </row>
    <row r="179" spans="1:7" ht="12.75">
      <c r="A179" s="21"/>
      <c r="B179" s="21"/>
      <c r="C179" s="21">
        <v>4300</v>
      </c>
      <c r="D179" s="28" t="s">
        <v>19</v>
      </c>
      <c r="E179" s="29">
        <v>9100</v>
      </c>
      <c r="F179" s="30">
        <v>9097.33</v>
      </c>
      <c r="G179" s="27">
        <f t="shared" si="2"/>
        <v>99.97065934065934</v>
      </c>
    </row>
    <row r="180" spans="1:7" ht="12.75">
      <c r="A180" s="21"/>
      <c r="B180" s="21"/>
      <c r="C180" s="21">
        <v>4410</v>
      </c>
      <c r="D180" s="28" t="s">
        <v>49</v>
      </c>
      <c r="E180" s="29">
        <v>2000</v>
      </c>
      <c r="F180" s="30">
        <v>1970.6</v>
      </c>
      <c r="G180" s="27">
        <f t="shared" si="2"/>
        <v>98.53</v>
      </c>
    </row>
    <row r="181" spans="1:7" ht="12.75">
      <c r="A181" s="21"/>
      <c r="B181" s="21"/>
      <c r="C181" s="21">
        <v>4430</v>
      </c>
      <c r="D181" s="28" t="s">
        <v>20</v>
      </c>
      <c r="E181" s="29">
        <v>4500</v>
      </c>
      <c r="F181" s="30">
        <v>4486.49</v>
      </c>
      <c r="G181" s="27">
        <f t="shared" si="2"/>
        <v>99.69977777777778</v>
      </c>
    </row>
    <row r="182" spans="1:7" ht="24.75">
      <c r="A182" s="21"/>
      <c r="B182" s="21"/>
      <c r="C182" s="21">
        <v>4440</v>
      </c>
      <c r="D182" s="28" t="s">
        <v>34</v>
      </c>
      <c r="E182" s="29">
        <v>30886</v>
      </c>
      <c r="F182" s="30">
        <v>30886</v>
      </c>
      <c r="G182" s="27">
        <f t="shared" si="2"/>
        <v>100</v>
      </c>
    </row>
    <row r="183" spans="1:7" ht="12.75">
      <c r="A183" s="21"/>
      <c r="B183" s="23">
        <v>80113</v>
      </c>
      <c r="C183" s="23"/>
      <c r="D183" s="24" t="s">
        <v>75</v>
      </c>
      <c r="E183" s="25">
        <f>SUM(E184)</f>
        <v>118000</v>
      </c>
      <c r="F183" s="26">
        <f>SUM(F184)</f>
        <v>117993.59</v>
      </c>
      <c r="G183" s="27">
        <f t="shared" si="2"/>
        <v>99.99456779661017</v>
      </c>
    </row>
    <row r="184" spans="1:7" ht="12.75">
      <c r="A184" s="21"/>
      <c r="B184" s="21"/>
      <c r="C184" s="21">
        <v>4300</v>
      </c>
      <c r="D184" s="28" t="s">
        <v>19</v>
      </c>
      <c r="E184" s="29">
        <v>118000</v>
      </c>
      <c r="F184" s="30">
        <v>117993.59</v>
      </c>
      <c r="G184" s="27">
        <f t="shared" si="2"/>
        <v>99.99456779661017</v>
      </c>
    </row>
    <row r="185" spans="1:7" ht="24.75">
      <c r="A185" s="21"/>
      <c r="B185" s="23">
        <v>80114</v>
      </c>
      <c r="C185" s="23"/>
      <c r="D185" s="24" t="s">
        <v>76</v>
      </c>
      <c r="E185" s="25">
        <f>SUM(E186:E195)</f>
        <v>143683</v>
      </c>
      <c r="F185" s="26">
        <f>SUM(F186:F195)</f>
        <v>141949.59999999998</v>
      </c>
      <c r="G185" s="27">
        <f t="shared" si="2"/>
        <v>98.79359423174627</v>
      </c>
    </row>
    <row r="186" spans="1:7" ht="12.75">
      <c r="A186" s="21"/>
      <c r="B186" s="21"/>
      <c r="C186" s="21">
        <v>4010</v>
      </c>
      <c r="D186" s="28" t="s">
        <v>29</v>
      </c>
      <c r="E186" s="29">
        <v>93100</v>
      </c>
      <c r="F186" s="30">
        <v>93058.34</v>
      </c>
      <c r="G186" s="27">
        <f t="shared" si="2"/>
        <v>99.95525241675617</v>
      </c>
    </row>
    <row r="187" spans="1:7" ht="12.75">
      <c r="A187" s="21"/>
      <c r="B187" s="21"/>
      <c r="C187" s="21">
        <v>4040</v>
      </c>
      <c r="D187" s="28" t="s">
        <v>30</v>
      </c>
      <c r="E187" s="29">
        <v>7310</v>
      </c>
      <c r="F187" s="30">
        <v>6664.04</v>
      </c>
      <c r="G187" s="27">
        <f t="shared" si="2"/>
        <v>91.16333789329686</v>
      </c>
    </row>
    <row r="188" spans="1:7" ht="12.75">
      <c r="A188" s="21"/>
      <c r="B188" s="21"/>
      <c r="C188" s="21">
        <v>4110</v>
      </c>
      <c r="D188" s="28" t="s">
        <v>31</v>
      </c>
      <c r="E188" s="29">
        <v>17020</v>
      </c>
      <c r="F188" s="30">
        <v>16471.9</v>
      </c>
      <c r="G188" s="27">
        <f t="shared" si="2"/>
        <v>96.77967097532316</v>
      </c>
    </row>
    <row r="189" spans="1:7" ht="12.75">
      <c r="A189" s="21"/>
      <c r="B189" s="21"/>
      <c r="C189" s="21">
        <v>4120</v>
      </c>
      <c r="D189" s="28" t="s">
        <v>32</v>
      </c>
      <c r="E189" s="29">
        <v>2320</v>
      </c>
      <c r="F189" s="30">
        <v>2311.3</v>
      </c>
      <c r="G189" s="27">
        <f t="shared" si="2"/>
        <v>99.62500000000001</v>
      </c>
    </row>
    <row r="190" spans="1:7" ht="12.75">
      <c r="A190" s="21"/>
      <c r="B190" s="21"/>
      <c r="C190" s="21">
        <v>4210</v>
      </c>
      <c r="D190" s="28" t="s">
        <v>18</v>
      </c>
      <c r="E190" s="29">
        <v>9900</v>
      </c>
      <c r="F190" s="30">
        <v>9801.4</v>
      </c>
      <c r="G190" s="27">
        <f t="shared" si="2"/>
        <v>99.00404040404041</v>
      </c>
    </row>
    <row r="191" spans="1:7" ht="12.75">
      <c r="A191" s="21"/>
      <c r="B191" s="21"/>
      <c r="C191" s="21">
        <v>4300</v>
      </c>
      <c r="D191" s="28" t="s">
        <v>19</v>
      </c>
      <c r="E191" s="29">
        <v>9650</v>
      </c>
      <c r="F191" s="30">
        <v>9622.42</v>
      </c>
      <c r="G191" s="27">
        <f t="shared" si="2"/>
        <v>99.7141968911917</v>
      </c>
    </row>
    <row r="192" spans="1:7" ht="12.75">
      <c r="A192" s="21"/>
      <c r="B192" s="21"/>
      <c r="C192" s="21">
        <v>4350</v>
      </c>
      <c r="D192" s="28" t="s">
        <v>45</v>
      </c>
      <c r="E192" s="29">
        <v>1040</v>
      </c>
      <c r="F192" s="30">
        <v>841.81</v>
      </c>
      <c r="G192" s="27">
        <f t="shared" si="2"/>
        <v>80.94326923076923</v>
      </c>
    </row>
    <row r="193" spans="1:7" ht="12.75">
      <c r="A193" s="21"/>
      <c r="B193" s="21"/>
      <c r="C193" s="21">
        <v>4410</v>
      </c>
      <c r="D193" s="28" t="s">
        <v>49</v>
      </c>
      <c r="E193" s="29">
        <v>800</v>
      </c>
      <c r="F193" s="30">
        <v>737.39</v>
      </c>
      <c r="G193" s="27">
        <f t="shared" si="2"/>
        <v>92.17375</v>
      </c>
    </row>
    <row r="194" spans="1:7" ht="12.75">
      <c r="A194" s="21"/>
      <c r="B194" s="21"/>
      <c r="C194" s="21">
        <v>4430</v>
      </c>
      <c r="D194" s="28" t="s">
        <v>20</v>
      </c>
      <c r="E194" s="29">
        <v>200</v>
      </c>
      <c r="F194" s="30">
        <v>98</v>
      </c>
      <c r="G194" s="27">
        <f t="shared" si="2"/>
        <v>49</v>
      </c>
    </row>
    <row r="195" spans="1:7" ht="24.75">
      <c r="A195" s="21"/>
      <c r="B195" s="21"/>
      <c r="C195" s="21">
        <v>4440</v>
      </c>
      <c r="D195" s="28" t="s">
        <v>34</v>
      </c>
      <c r="E195" s="29">
        <v>2343</v>
      </c>
      <c r="F195" s="30">
        <v>2343</v>
      </c>
      <c r="G195" s="27">
        <f t="shared" si="2"/>
        <v>100</v>
      </c>
    </row>
    <row r="196" spans="1:7" ht="12.75">
      <c r="A196" s="21"/>
      <c r="B196" s="23">
        <v>80146</v>
      </c>
      <c r="C196" s="23"/>
      <c r="D196" s="24" t="s">
        <v>77</v>
      </c>
      <c r="E196" s="25">
        <v>13052</v>
      </c>
      <c r="F196" s="26">
        <v>12775</v>
      </c>
      <c r="G196" s="27">
        <f t="shared" si="2"/>
        <v>97.87771988967208</v>
      </c>
    </row>
    <row r="197" spans="1:7" ht="12.75">
      <c r="A197" s="21"/>
      <c r="B197" s="21"/>
      <c r="C197" s="21">
        <v>4300</v>
      </c>
      <c r="D197" s="28" t="s">
        <v>19</v>
      </c>
      <c r="E197" s="29">
        <v>13052</v>
      </c>
      <c r="F197" s="30">
        <v>12775</v>
      </c>
      <c r="G197" s="27">
        <f t="shared" si="2"/>
        <v>97.87771988967208</v>
      </c>
    </row>
    <row r="198" spans="1:7" ht="12.75">
      <c r="A198" s="21"/>
      <c r="B198" s="23">
        <v>80195</v>
      </c>
      <c r="C198" s="23"/>
      <c r="D198" s="24" t="s">
        <v>17</v>
      </c>
      <c r="E198" s="25">
        <f>SUM(E199:E201)</f>
        <v>175091</v>
      </c>
      <c r="F198" s="26">
        <f>SUM(F199:F201)</f>
        <v>174934.47</v>
      </c>
      <c r="G198" s="27">
        <f t="shared" si="2"/>
        <v>99.91060077331217</v>
      </c>
    </row>
    <row r="199" spans="1:7" ht="12.75">
      <c r="A199" s="21"/>
      <c r="B199" s="23"/>
      <c r="C199" s="21">
        <v>4300</v>
      </c>
      <c r="D199" s="28" t="s">
        <v>19</v>
      </c>
      <c r="E199" s="42">
        <v>7071</v>
      </c>
      <c r="F199" s="43">
        <v>7071</v>
      </c>
      <c r="G199" s="27">
        <f t="shared" si="2"/>
        <v>100</v>
      </c>
    </row>
    <row r="200" spans="1:7" ht="24.75">
      <c r="A200" s="21"/>
      <c r="B200" s="21"/>
      <c r="C200" s="21">
        <v>4430</v>
      </c>
      <c r="D200" s="28" t="s">
        <v>34</v>
      </c>
      <c r="E200" s="29">
        <v>26520</v>
      </c>
      <c r="F200" s="30">
        <v>26520</v>
      </c>
      <c r="G200" s="27">
        <f t="shared" si="2"/>
        <v>100</v>
      </c>
    </row>
    <row r="201" spans="1:7" ht="12.75">
      <c r="A201" s="21"/>
      <c r="B201" s="21"/>
      <c r="C201" s="21">
        <v>6050</v>
      </c>
      <c r="D201" s="28" t="s">
        <v>14</v>
      </c>
      <c r="E201" s="29">
        <v>141500</v>
      </c>
      <c r="F201" s="30">
        <v>141343.47</v>
      </c>
      <c r="G201" s="27">
        <f t="shared" si="2"/>
        <v>99.8893780918728</v>
      </c>
    </row>
    <row r="202" spans="1:7" ht="15">
      <c r="A202" s="34">
        <v>851</v>
      </c>
      <c r="B202" s="34"/>
      <c r="C202" s="34"/>
      <c r="D202" s="35" t="s">
        <v>78</v>
      </c>
      <c r="E202" s="36">
        <f>SUM(E203,E207,E217)</f>
        <v>90990</v>
      </c>
      <c r="F202" s="37">
        <f>SUM(F203,F207,F217)</f>
        <v>77791.15</v>
      </c>
      <c r="G202" s="38">
        <f t="shared" si="2"/>
        <v>85.49417518408615</v>
      </c>
    </row>
    <row r="203" spans="1:7" ht="15">
      <c r="A203" s="34"/>
      <c r="B203" s="23">
        <v>85153</v>
      </c>
      <c r="C203" s="34"/>
      <c r="D203" s="24" t="s">
        <v>79</v>
      </c>
      <c r="E203" s="39">
        <f>SUM(E204:E206)</f>
        <v>5500</v>
      </c>
      <c r="F203" s="26">
        <f>SUM(F204:F206)</f>
        <v>2088.69</v>
      </c>
      <c r="G203" s="27">
        <f t="shared" si="2"/>
        <v>37.97618181818182</v>
      </c>
    </row>
    <row r="204" spans="1:7" ht="15">
      <c r="A204" s="34"/>
      <c r="B204" s="23"/>
      <c r="C204" s="21">
        <v>4210</v>
      </c>
      <c r="D204" s="28" t="s">
        <v>18</v>
      </c>
      <c r="E204" s="29">
        <v>2500</v>
      </c>
      <c r="F204" s="30">
        <v>1494.09</v>
      </c>
      <c r="G204" s="27">
        <f t="shared" si="2"/>
        <v>59.7636</v>
      </c>
    </row>
    <row r="205" spans="1:7" ht="15">
      <c r="A205" s="34"/>
      <c r="B205" s="23"/>
      <c r="C205" s="21">
        <v>4300</v>
      </c>
      <c r="D205" s="28" t="s">
        <v>19</v>
      </c>
      <c r="E205" s="29">
        <v>2750</v>
      </c>
      <c r="F205" s="30">
        <v>530</v>
      </c>
      <c r="G205" s="27">
        <f t="shared" si="2"/>
        <v>19.272727272727273</v>
      </c>
    </row>
    <row r="206" spans="1:7" ht="15">
      <c r="A206" s="34"/>
      <c r="B206" s="23"/>
      <c r="C206" s="21">
        <v>4410</v>
      </c>
      <c r="D206" s="28" t="s">
        <v>49</v>
      </c>
      <c r="E206" s="29">
        <v>250</v>
      </c>
      <c r="F206" s="30">
        <v>64.6</v>
      </c>
      <c r="G206" s="27">
        <f t="shared" si="2"/>
        <v>25.839999999999996</v>
      </c>
    </row>
    <row r="207" spans="1:7" ht="12.75">
      <c r="A207" s="21"/>
      <c r="B207" s="23">
        <v>85154</v>
      </c>
      <c r="C207" s="23"/>
      <c r="D207" s="24" t="s">
        <v>80</v>
      </c>
      <c r="E207" s="25">
        <f>SUM(E208:E216)</f>
        <v>34500</v>
      </c>
      <c r="F207" s="26">
        <f>SUM(F208:F216)</f>
        <v>26687.73</v>
      </c>
      <c r="G207" s="27">
        <f t="shared" si="2"/>
        <v>77.35573913043478</v>
      </c>
    </row>
    <row r="208" spans="1:11" ht="36.75">
      <c r="A208" s="21"/>
      <c r="B208" s="23"/>
      <c r="C208" s="21">
        <v>2820</v>
      </c>
      <c r="D208" s="28" t="s">
        <v>81</v>
      </c>
      <c r="E208" s="29">
        <v>5000</v>
      </c>
      <c r="F208" s="30">
        <v>5000</v>
      </c>
      <c r="G208" s="27">
        <f t="shared" si="2"/>
        <v>100</v>
      </c>
      <c r="J208" s="64"/>
      <c r="K208" s="65"/>
    </row>
    <row r="209" spans="1:7" ht="48.75">
      <c r="A209" s="21"/>
      <c r="B209" s="23"/>
      <c r="C209" s="21">
        <v>2830</v>
      </c>
      <c r="D209" s="28" t="s">
        <v>82</v>
      </c>
      <c r="E209" s="29">
        <v>2000</v>
      </c>
      <c r="F209" s="30">
        <v>2000</v>
      </c>
      <c r="G209" s="27">
        <f t="shared" si="2"/>
        <v>100</v>
      </c>
    </row>
    <row r="210" spans="1:7" ht="27" customHeight="1">
      <c r="A210" s="21"/>
      <c r="B210" s="21"/>
      <c r="C210" s="21">
        <v>4110</v>
      </c>
      <c r="D210" s="28" t="s">
        <v>31</v>
      </c>
      <c r="E210" s="29">
        <v>1200</v>
      </c>
      <c r="F210" s="30">
        <v>520.05</v>
      </c>
      <c r="G210" s="27">
        <f t="shared" si="2"/>
        <v>43.3375</v>
      </c>
    </row>
    <row r="211" spans="1:7" ht="12.75">
      <c r="A211" s="21"/>
      <c r="B211" s="21"/>
      <c r="C211" s="21">
        <v>4120</v>
      </c>
      <c r="D211" s="28" t="s">
        <v>32</v>
      </c>
      <c r="E211" s="29">
        <v>300</v>
      </c>
      <c r="F211" s="30">
        <v>96.6</v>
      </c>
      <c r="G211" s="27">
        <f t="shared" si="2"/>
        <v>32.2</v>
      </c>
    </row>
    <row r="212" spans="1:7" ht="12.75">
      <c r="A212" s="21"/>
      <c r="B212" s="21"/>
      <c r="C212" s="21">
        <v>4170</v>
      </c>
      <c r="D212" s="28" t="s">
        <v>44</v>
      </c>
      <c r="E212" s="29">
        <v>11000</v>
      </c>
      <c r="F212" s="30">
        <v>7976</v>
      </c>
      <c r="G212" s="27">
        <f t="shared" si="2"/>
        <v>72.50909090909092</v>
      </c>
    </row>
    <row r="213" spans="1:7" ht="12.75">
      <c r="A213" s="21"/>
      <c r="B213" s="21"/>
      <c r="C213" s="21">
        <v>4210</v>
      </c>
      <c r="D213" s="28" t="s">
        <v>18</v>
      </c>
      <c r="E213" s="29">
        <v>7250</v>
      </c>
      <c r="F213" s="30">
        <v>6576.99</v>
      </c>
      <c r="G213" s="27">
        <f t="shared" si="2"/>
        <v>90.71710344827586</v>
      </c>
    </row>
    <row r="214" spans="1:7" ht="12.75">
      <c r="A214" s="21"/>
      <c r="B214" s="21"/>
      <c r="C214" s="21">
        <v>4300</v>
      </c>
      <c r="D214" s="28" t="s">
        <v>19</v>
      </c>
      <c r="E214" s="29">
        <v>7300</v>
      </c>
      <c r="F214" s="30">
        <v>4311.29</v>
      </c>
      <c r="G214" s="27">
        <f t="shared" si="2"/>
        <v>59.05876712328767</v>
      </c>
    </row>
    <row r="215" spans="1:7" ht="12.75">
      <c r="A215" s="21"/>
      <c r="B215" s="21"/>
      <c r="C215" s="21">
        <v>4410</v>
      </c>
      <c r="D215" s="28" t="s">
        <v>49</v>
      </c>
      <c r="E215" s="29">
        <v>200</v>
      </c>
      <c r="F215" s="30">
        <v>11.8</v>
      </c>
      <c r="G215" s="27">
        <f aca="true" t="shared" si="3" ref="G215:G278">SUM(F215/E215*100)</f>
        <v>5.9</v>
      </c>
    </row>
    <row r="216" spans="1:7" ht="12.75">
      <c r="A216" s="21"/>
      <c r="B216" s="21"/>
      <c r="C216" s="21">
        <v>4430</v>
      </c>
      <c r="D216" s="28" t="s">
        <v>20</v>
      </c>
      <c r="E216" s="29">
        <v>250</v>
      </c>
      <c r="F216" s="30">
        <v>195</v>
      </c>
      <c r="G216" s="27">
        <f t="shared" si="3"/>
        <v>78</v>
      </c>
    </row>
    <row r="217" spans="1:7" ht="12.75">
      <c r="A217" s="21"/>
      <c r="B217" s="23">
        <v>85195</v>
      </c>
      <c r="C217" s="23"/>
      <c r="D217" s="24" t="s">
        <v>83</v>
      </c>
      <c r="E217" s="61">
        <f>SUM(E218:E226)</f>
        <v>50990</v>
      </c>
      <c r="F217" s="62">
        <f>SUM(F218:F226)</f>
        <v>49014.729999999996</v>
      </c>
      <c r="G217" s="27">
        <f t="shared" si="3"/>
        <v>96.12616199254755</v>
      </c>
    </row>
    <row r="218" spans="1:7" ht="12.75">
      <c r="A218" s="21"/>
      <c r="B218" s="21"/>
      <c r="C218" s="21">
        <v>4010</v>
      </c>
      <c r="D218" s="28" t="s">
        <v>29</v>
      </c>
      <c r="E218" s="29">
        <v>16900</v>
      </c>
      <c r="F218" s="30">
        <v>16722.57</v>
      </c>
      <c r="G218" s="27">
        <f t="shared" si="3"/>
        <v>98.95011834319526</v>
      </c>
    </row>
    <row r="219" spans="1:7" ht="12.75">
      <c r="A219" s="21"/>
      <c r="B219" s="21"/>
      <c r="C219" s="21">
        <v>4040</v>
      </c>
      <c r="D219" s="28" t="s">
        <v>30</v>
      </c>
      <c r="E219" s="29">
        <v>1300</v>
      </c>
      <c r="F219" s="30">
        <v>1136.9</v>
      </c>
      <c r="G219" s="27">
        <f t="shared" si="3"/>
        <v>87.45384615384616</v>
      </c>
    </row>
    <row r="220" spans="1:7" ht="12.75">
      <c r="A220" s="21"/>
      <c r="B220" s="21"/>
      <c r="C220" s="21">
        <v>4110</v>
      </c>
      <c r="D220" s="28" t="s">
        <v>31</v>
      </c>
      <c r="E220" s="29">
        <v>2920</v>
      </c>
      <c r="F220" s="30">
        <v>2830.08</v>
      </c>
      <c r="G220" s="27">
        <f t="shared" si="3"/>
        <v>96.92054794520548</v>
      </c>
    </row>
    <row r="221" spans="1:7" ht="12.75">
      <c r="A221" s="21"/>
      <c r="B221" s="21"/>
      <c r="C221" s="21">
        <v>4120</v>
      </c>
      <c r="D221" s="28" t="s">
        <v>32</v>
      </c>
      <c r="E221" s="29">
        <v>420</v>
      </c>
      <c r="F221" s="30">
        <v>382.51</v>
      </c>
      <c r="G221" s="27">
        <f t="shared" si="3"/>
        <v>91.07380952380953</v>
      </c>
    </row>
    <row r="222" spans="1:7" ht="12.75">
      <c r="A222" s="21"/>
      <c r="B222" s="21"/>
      <c r="C222" s="21">
        <v>4210</v>
      </c>
      <c r="D222" s="28" t="s">
        <v>18</v>
      </c>
      <c r="E222" s="29">
        <v>6000</v>
      </c>
      <c r="F222" s="30">
        <v>5744.57</v>
      </c>
      <c r="G222" s="27">
        <f t="shared" si="3"/>
        <v>95.74283333333334</v>
      </c>
    </row>
    <row r="223" spans="1:7" ht="12.75">
      <c r="A223" s="21"/>
      <c r="B223" s="21"/>
      <c r="C223" s="21">
        <v>4300</v>
      </c>
      <c r="D223" s="28" t="s">
        <v>19</v>
      </c>
      <c r="E223" s="29">
        <v>2100</v>
      </c>
      <c r="F223" s="30">
        <v>947.1</v>
      </c>
      <c r="G223" s="27">
        <f t="shared" si="3"/>
        <v>45.1</v>
      </c>
    </row>
    <row r="224" spans="1:7" ht="12.75">
      <c r="A224" s="21"/>
      <c r="B224" s="21"/>
      <c r="C224" s="21">
        <v>4430</v>
      </c>
      <c r="D224" s="28" t="s">
        <v>20</v>
      </c>
      <c r="E224" s="29">
        <v>600</v>
      </c>
      <c r="F224" s="30">
        <v>501</v>
      </c>
      <c r="G224" s="27">
        <f t="shared" si="3"/>
        <v>83.5</v>
      </c>
    </row>
    <row r="225" spans="1:7" ht="24.75">
      <c r="A225" s="21"/>
      <c r="B225" s="21"/>
      <c r="C225" s="21">
        <v>4440</v>
      </c>
      <c r="D225" s="28" t="s">
        <v>34</v>
      </c>
      <c r="E225" s="29">
        <v>750</v>
      </c>
      <c r="F225" s="30">
        <v>750</v>
      </c>
      <c r="G225" s="27">
        <f t="shared" si="3"/>
        <v>100</v>
      </c>
    </row>
    <row r="226" spans="1:7" ht="24.75">
      <c r="A226" s="21"/>
      <c r="B226" s="21"/>
      <c r="C226" s="21">
        <v>6060</v>
      </c>
      <c r="D226" s="28" t="s">
        <v>35</v>
      </c>
      <c r="E226" s="29">
        <v>20000</v>
      </c>
      <c r="F226" s="30">
        <v>20000</v>
      </c>
      <c r="G226" s="27">
        <f t="shared" si="3"/>
        <v>100</v>
      </c>
    </row>
    <row r="227" spans="1:7" ht="15">
      <c r="A227" s="34">
        <v>852</v>
      </c>
      <c r="B227" s="34"/>
      <c r="C227" s="34"/>
      <c r="D227" s="35" t="s">
        <v>84</v>
      </c>
      <c r="E227" s="36">
        <f>SUM(E228,E243,E241,E238,E256,E236,E254)</f>
        <v>1769299</v>
      </c>
      <c r="F227" s="37">
        <f>SUM(F228,F243,F241,F238,F256,F236,F254)</f>
        <v>1751211.24</v>
      </c>
      <c r="G227" s="38">
        <f t="shared" si="3"/>
        <v>98.97768777351934</v>
      </c>
    </row>
    <row r="228" spans="1:7" ht="36.75">
      <c r="A228" s="58"/>
      <c r="B228" s="23">
        <v>85212</v>
      </c>
      <c r="C228" s="23"/>
      <c r="D228" s="24" t="s">
        <v>85</v>
      </c>
      <c r="E228" s="25">
        <f>SUM(E229:E235)</f>
        <v>905000</v>
      </c>
      <c r="F228" s="26">
        <f>SUM(F229:F235)</f>
        <v>899287.28</v>
      </c>
      <c r="G228" s="27">
        <f t="shared" si="3"/>
        <v>99.36876022099447</v>
      </c>
    </row>
    <row r="229" spans="1:7" ht="12.75">
      <c r="A229" s="58"/>
      <c r="B229" s="23"/>
      <c r="C229" s="21">
        <v>3110</v>
      </c>
      <c r="D229" s="28" t="s">
        <v>86</v>
      </c>
      <c r="E229" s="29">
        <v>874572</v>
      </c>
      <c r="F229" s="30">
        <v>869816.28</v>
      </c>
      <c r="G229" s="27">
        <f t="shared" si="3"/>
        <v>99.45622315829915</v>
      </c>
    </row>
    <row r="230" spans="1:7" ht="12.75">
      <c r="A230" s="58"/>
      <c r="B230" s="23"/>
      <c r="C230" s="21">
        <v>4010</v>
      </c>
      <c r="D230" s="28" t="s">
        <v>29</v>
      </c>
      <c r="E230" s="29">
        <v>12000</v>
      </c>
      <c r="F230" s="30">
        <v>12000</v>
      </c>
      <c r="G230" s="27">
        <f t="shared" si="3"/>
        <v>100</v>
      </c>
    </row>
    <row r="231" spans="1:7" ht="12.75">
      <c r="A231" s="58"/>
      <c r="B231" s="23"/>
      <c r="C231" s="21">
        <v>4040</v>
      </c>
      <c r="D231" s="28" t="s">
        <v>30</v>
      </c>
      <c r="E231" s="29">
        <v>1000</v>
      </c>
      <c r="F231" s="30">
        <v>1000</v>
      </c>
      <c r="G231" s="27">
        <f t="shared" si="3"/>
        <v>100</v>
      </c>
    </row>
    <row r="232" spans="1:7" ht="12.75">
      <c r="A232" s="58"/>
      <c r="B232" s="23"/>
      <c r="C232" s="21">
        <v>4110</v>
      </c>
      <c r="D232" s="28" t="s">
        <v>31</v>
      </c>
      <c r="E232" s="29">
        <v>5640</v>
      </c>
      <c r="F232" s="43">
        <v>5640</v>
      </c>
      <c r="G232" s="27">
        <f t="shared" si="3"/>
        <v>100</v>
      </c>
    </row>
    <row r="233" spans="1:7" ht="12.75">
      <c r="A233" s="58"/>
      <c r="B233" s="23"/>
      <c r="C233" s="21">
        <v>4120</v>
      </c>
      <c r="D233" s="28" t="s">
        <v>32</v>
      </c>
      <c r="E233" s="29">
        <v>319</v>
      </c>
      <c r="F233" s="30">
        <v>319</v>
      </c>
      <c r="G233" s="27">
        <f t="shared" si="3"/>
        <v>100</v>
      </c>
    </row>
    <row r="234" spans="1:7" ht="12.75">
      <c r="A234" s="58"/>
      <c r="B234" s="23"/>
      <c r="C234" s="21">
        <v>4210</v>
      </c>
      <c r="D234" s="28" t="s">
        <v>18</v>
      </c>
      <c r="E234" s="29">
        <v>9169</v>
      </c>
      <c r="F234" s="30">
        <v>8212</v>
      </c>
      <c r="G234" s="27">
        <f t="shared" si="3"/>
        <v>89.56265677827462</v>
      </c>
    </row>
    <row r="235" spans="1:7" ht="12.75">
      <c r="A235" s="58"/>
      <c r="B235" s="23"/>
      <c r="C235" s="21">
        <v>4300</v>
      </c>
      <c r="D235" s="28" t="s">
        <v>19</v>
      </c>
      <c r="E235" s="29">
        <v>2300</v>
      </c>
      <c r="F235" s="30">
        <v>2300</v>
      </c>
      <c r="G235" s="27">
        <f t="shared" si="3"/>
        <v>100</v>
      </c>
    </row>
    <row r="236" spans="1:7" ht="48.75">
      <c r="A236" s="58"/>
      <c r="B236" s="23">
        <v>85213</v>
      </c>
      <c r="C236" s="23"/>
      <c r="D236" s="66" t="s">
        <v>87</v>
      </c>
      <c r="E236" s="25">
        <v>887</v>
      </c>
      <c r="F236" s="26">
        <v>886.77</v>
      </c>
      <c r="G236" s="27">
        <f t="shared" si="3"/>
        <v>99.97406989853438</v>
      </c>
    </row>
    <row r="237" spans="1:7" ht="12.75">
      <c r="A237" s="58"/>
      <c r="B237" s="23"/>
      <c r="C237" s="21">
        <v>4130</v>
      </c>
      <c r="D237" s="28" t="s">
        <v>88</v>
      </c>
      <c r="E237" s="29">
        <v>887</v>
      </c>
      <c r="F237" s="30">
        <v>886.77</v>
      </c>
      <c r="G237" s="27">
        <f t="shared" si="3"/>
        <v>99.97406989853438</v>
      </c>
    </row>
    <row r="238" spans="1:7" ht="24.75">
      <c r="A238" s="21"/>
      <c r="B238" s="23">
        <v>85214</v>
      </c>
      <c r="C238" s="23"/>
      <c r="D238" s="24" t="s">
        <v>89</v>
      </c>
      <c r="E238" s="25">
        <f>SUM(E239:E240)</f>
        <v>36594</v>
      </c>
      <c r="F238" s="26">
        <f>SUM(F239:F240)</f>
        <v>34592.16</v>
      </c>
      <c r="G238" s="27">
        <f t="shared" si="3"/>
        <v>94.52959501557633</v>
      </c>
    </row>
    <row r="239" spans="1:7" ht="12.75">
      <c r="A239" s="21"/>
      <c r="B239" s="21"/>
      <c r="C239" s="21">
        <v>3110</v>
      </c>
      <c r="D239" s="28" t="s">
        <v>86</v>
      </c>
      <c r="E239" s="29">
        <v>34594</v>
      </c>
      <c r="F239" s="30">
        <v>34592.16</v>
      </c>
      <c r="G239" s="27">
        <f t="shared" si="3"/>
        <v>99.99468115858242</v>
      </c>
    </row>
    <row r="240" spans="1:7" ht="12.75">
      <c r="A240" s="58"/>
      <c r="B240" s="58"/>
      <c r="C240" s="21">
        <v>4300</v>
      </c>
      <c r="D240" s="28" t="s">
        <v>19</v>
      </c>
      <c r="E240" s="29">
        <v>2000</v>
      </c>
      <c r="F240" s="30">
        <v>0</v>
      </c>
      <c r="G240" s="27">
        <f t="shared" si="3"/>
        <v>0</v>
      </c>
    </row>
    <row r="241" spans="1:7" ht="12.75">
      <c r="A241" s="21"/>
      <c r="B241" s="23">
        <v>85215</v>
      </c>
      <c r="C241" s="23"/>
      <c r="D241" s="24" t="s">
        <v>90</v>
      </c>
      <c r="E241" s="25">
        <f>SUM(E242)</f>
        <v>500</v>
      </c>
      <c r="F241" s="26">
        <f>SUM(F242)</f>
        <v>0</v>
      </c>
      <c r="G241" s="27">
        <f t="shared" si="3"/>
        <v>0</v>
      </c>
    </row>
    <row r="242" spans="1:7" ht="12.75">
      <c r="A242" s="21"/>
      <c r="B242" s="21"/>
      <c r="C242" s="21">
        <v>3110</v>
      </c>
      <c r="D242" s="28" t="s">
        <v>86</v>
      </c>
      <c r="E242" s="29">
        <v>500</v>
      </c>
      <c r="F242" s="30">
        <v>0</v>
      </c>
      <c r="G242" s="27">
        <f t="shared" si="3"/>
        <v>0</v>
      </c>
    </row>
    <row r="243" spans="1:7" ht="12.75">
      <c r="A243" s="21"/>
      <c r="B243" s="23">
        <v>85219</v>
      </c>
      <c r="C243" s="23"/>
      <c r="D243" s="24" t="s">
        <v>91</v>
      </c>
      <c r="E243" s="25">
        <f>SUM(E244:E253)</f>
        <v>196130</v>
      </c>
      <c r="F243" s="26">
        <f>SUM(F244:F253)</f>
        <v>193046.09</v>
      </c>
      <c r="G243" s="27">
        <f t="shared" si="3"/>
        <v>98.4276194360883</v>
      </c>
    </row>
    <row r="244" spans="1:7" ht="12.75">
      <c r="A244" s="21"/>
      <c r="B244" s="21"/>
      <c r="C244" s="21">
        <v>4010</v>
      </c>
      <c r="D244" s="28" t="s">
        <v>29</v>
      </c>
      <c r="E244" s="29">
        <v>140089</v>
      </c>
      <c r="F244" s="30">
        <v>140078.28</v>
      </c>
      <c r="G244" s="27">
        <f t="shared" si="3"/>
        <v>99.99234772180542</v>
      </c>
    </row>
    <row r="245" spans="1:7" ht="12.75">
      <c r="A245" s="21"/>
      <c r="B245" s="21"/>
      <c r="C245" s="21">
        <v>4040</v>
      </c>
      <c r="D245" s="28" t="s">
        <v>30</v>
      </c>
      <c r="E245" s="29">
        <v>10423</v>
      </c>
      <c r="F245" s="46">
        <v>10423</v>
      </c>
      <c r="G245" s="27">
        <f t="shared" si="3"/>
        <v>100</v>
      </c>
    </row>
    <row r="246" spans="1:7" ht="12.75">
      <c r="A246" s="21"/>
      <c r="B246" s="21"/>
      <c r="C246" s="21">
        <v>4110</v>
      </c>
      <c r="D246" s="28" t="s">
        <v>31</v>
      </c>
      <c r="E246" s="29">
        <v>27232</v>
      </c>
      <c r="F246" s="46">
        <v>27229.51</v>
      </c>
      <c r="G246" s="27">
        <f t="shared" si="3"/>
        <v>99.99085634547592</v>
      </c>
    </row>
    <row r="247" spans="1:7" ht="12.75">
      <c r="A247" s="21"/>
      <c r="B247" s="21"/>
      <c r="C247" s="21">
        <v>4120</v>
      </c>
      <c r="D247" s="28" t="s">
        <v>32</v>
      </c>
      <c r="E247" s="29">
        <v>3693</v>
      </c>
      <c r="F247" s="46">
        <v>3686.79</v>
      </c>
      <c r="G247" s="27">
        <f t="shared" si="3"/>
        <v>99.83184402924452</v>
      </c>
    </row>
    <row r="248" spans="1:7" ht="12.75">
      <c r="A248" s="21"/>
      <c r="B248" s="21"/>
      <c r="C248" s="21">
        <v>4210</v>
      </c>
      <c r="D248" s="28" t="s">
        <v>18</v>
      </c>
      <c r="E248" s="29">
        <v>1924</v>
      </c>
      <c r="F248" s="46">
        <v>1914</v>
      </c>
      <c r="G248" s="27">
        <f t="shared" si="3"/>
        <v>99.48024948024948</v>
      </c>
    </row>
    <row r="249" spans="1:7" ht="12.75">
      <c r="A249" s="21"/>
      <c r="B249" s="21"/>
      <c r="C249" s="21">
        <v>4270</v>
      </c>
      <c r="D249" s="28" t="s">
        <v>25</v>
      </c>
      <c r="E249" s="29">
        <v>500</v>
      </c>
      <c r="F249" s="46">
        <v>0</v>
      </c>
      <c r="G249" s="27">
        <f t="shared" si="3"/>
        <v>0</v>
      </c>
    </row>
    <row r="250" spans="1:7" ht="12.75">
      <c r="A250" s="21"/>
      <c r="B250" s="21"/>
      <c r="C250" s="21">
        <v>4300</v>
      </c>
      <c r="D250" s="28" t="s">
        <v>19</v>
      </c>
      <c r="E250" s="29">
        <v>5250</v>
      </c>
      <c r="F250" s="46">
        <v>4282.55</v>
      </c>
      <c r="G250" s="27">
        <f t="shared" si="3"/>
        <v>81.57238095238095</v>
      </c>
    </row>
    <row r="251" spans="1:7" ht="12.75">
      <c r="A251" s="21"/>
      <c r="B251" s="21"/>
      <c r="C251" s="21">
        <v>4410</v>
      </c>
      <c r="D251" s="28" t="s">
        <v>49</v>
      </c>
      <c r="E251" s="29">
        <v>2000</v>
      </c>
      <c r="F251" s="46">
        <v>473.96</v>
      </c>
      <c r="G251" s="27">
        <f t="shared" si="3"/>
        <v>23.698000000000004</v>
      </c>
    </row>
    <row r="252" spans="1:7" ht="12.75">
      <c r="A252" s="21"/>
      <c r="B252" s="21"/>
      <c r="C252" s="21">
        <v>4430</v>
      </c>
      <c r="D252" s="28" t="s">
        <v>20</v>
      </c>
      <c r="E252" s="29">
        <v>400</v>
      </c>
      <c r="F252" s="46">
        <v>339</v>
      </c>
      <c r="G252" s="27">
        <f t="shared" si="3"/>
        <v>84.75</v>
      </c>
    </row>
    <row r="253" spans="1:7" ht="24.75">
      <c r="A253" s="21"/>
      <c r="B253" s="21"/>
      <c r="C253" s="21">
        <v>4440</v>
      </c>
      <c r="D253" s="28" t="s">
        <v>34</v>
      </c>
      <c r="E253" s="29">
        <v>4619</v>
      </c>
      <c r="F253" s="46">
        <v>4619</v>
      </c>
      <c r="G253" s="27">
        <f t="shared" si="3"/>
        <v>100</v>
      </c>
    </row>
    <row r="254" spans="1:7" ht="12.75">
      <c r="A254" s="21"/>
      <c r="B254" s="23">
        <v>85278</v>
      </c>
      <c r="C254" s="23"/>
      <c r="D254" s="24" t="s">
        <v>92</v>
      </c>
      <c r="E254" s="39">
        <v>568688</v>
      </c>
      <c r="F254" s="67">
        <v>568688</v>
      </c>
      <c r="G254" s="27">
        <f t="shared" si="3"/>
        <v>100</v>
      </c>
    </row>
    <row r="255" spans="1:7" ht="12.75">
      <c r="A255" s="21"/>
      <c r="B255" s="21"/>
      <c r="C255" s="21">
        <v>3110</v>
      </c>
      <c r="D255" s="28" t="s">
        <v>86</v>
      </c>
      <c r="E255" s="29">
        <v>568688</v>
      </c>
      <c r="F255" s="46">
        <v>568688</v>
      </c>
      <c r="G255" s="27">
        <f t="shared" si="3"/>
        <v>100</v>
      </c>
    </row>
    <row r="256" spans="1:7" ht="12.75">
      <c r="A256" s="21"/>
      <c r="B256" s="59">
        <v>85295</v>
      </c>
      <c r="C256" s="23"/>
      <c r="D256" s="24" t="s">
        <v>17</v>
      </c>
      <c r="E256" s="25">
        <f>SUM(E257:E259)</f>
        <v>61500</v>
      </c>
      <c r="F256" s="26">
        <f>SUM(F257:F259)</f>
        <v>54710.94</v>
      </c>
      <c r="G256" s="27">
        <f t="shared" si="3"/>
        <v>88.96087804878049</v>
      </c>
    </row>
    <row r="257" spans="1:7" ht="12.75">
      <c r="A257" s="21"/>
      <c r="B257" s="21"/>
      <c r="C257" s="21">
        <v>3110</v>
      </c>
      <c r="D257" s="28" t="s">
        <v>86</v>
      </c>
      <c r="E257" s="29">
        <v>42500</v>
      </c>
      <c r="F257" s="46">
        <v>38849.58</v>
      </c>
      <c r="G257" s="27">
        <f t="shared" si="3"/>
        <v>91.41077647058825</v>
      </c>
    </row>
    <row r="258" spans="1:7" ht="12.75">
      <c r="A258" s="21"/>
      <c r="B258" s="21"/>
      <c r="C258" s="21">
        <v>4210</v>
      </c>
      <c r="D258" s="28" t="s">
        <v>18</v>
      </c>
      <c r="E258" s="68">
        <v>15000</v>
      </c>
      <c r="F258" s="69">
        <v>15000</v>
      </c>
      <c r="G258" s="27">
        <f t="shared" si="3"/>
        <v>100</v>
      </c>
    </row>
    <row r="259" spans="1:7" ht="12.75">
      <c r="A259" s="21"/>
      <c r="B259" s="21"/>
      <c r="C259" s="21">
        <v>4300</v>
      </c>
      <c r="D259" s="28" t="s">
        <v>19</v>
      </c>
      <c r="E259" s="68">
        <v>4000</v>
      </c>
      <c r="F259" s="69">
        <v>861.36</v>
      </c>
      <c r="G259" s="27">
        <f t="shared" si="3"/>
        <v>21.534</v>
      </c>
    </row>
    <row r="260" spans="1:7" ht="29.25">
      <c r="A260" s="34">
        <v>854</v>
      </c>
      <c r="B260" s="34"/>
      <c r="C260" s="34"/>
      <c r="D260" s="35" t="s">
        <v>93</v>
      </c>
      <c r="E260" s="70">
        <f>SUM(E261,E269)</f>
        <v>233299</v>
      </c>
      <c r="F260" s="71">
        <f>SUM(F261,F269)</f>
        <v>231549.71000000002</v>
      </c>
      <c r="G260" s="38">
        <f t="shared" si="3"/>
        <v>99.25019395711084</v>
      </c>
    </row>
    <row r="261" spans="1:7" ht="12.75">
      <c r="A261" s="21"/>
      <c r="B261" s="23">
        <v>85401</v>
      </c>
      <c r="C261" s="23"/>
      <c r="D261" s="24" t="s">
        <v>94</v>
      </c>
      <c r="E261" s="72">
        <f>SUM(E262:E268)</f>
        <v>215293</v>
      </c>
      <c r="F261" s="73">
        <f>SUM(F262:F268)</f>
        <v>213799.11000000002</v>
      </c>
      <c r="G261" s="27">
        <f t="shared" si="3"/>
        <v>99.30611306452138</v>
      </c>
    </row>
    <row r="262" spans="1:7" ht="12.75">
      <c r="A262" s="21"/>
      <c r="B262" s="21"/>
      <c r="C262" s="21">
        <v>3020</v>
      </c>
      <c r="D262" s="28" t="s">
        <v>95</v>
      </c>
      <c r="E262" s="74">
        <v>8523</v>
      </c>
      <c r="F262" s="75">
        <v>7899.2</v>
      </c>
      <c r="G262" s="27">
        <f t="shared" si="3"/>
        <v>92.68098087527865</v>
      </c>
    </row>
    <row r="263" spans="1:7" ht="12.75">
      <c r="A263" s="21"/>
      <c r="B263" s="21"/>
      <c r="C263" s="21">
        <v>4010</v>
      </c>
      <c r="D263" s="28" t="s">
        <v>29</v>
      </c>
      <c r="E263" s="68">
        <v>155017</v>
      </c>
      <c r="F263" s="46">
        <v>154886.30000000002</v>
      </c>
      <c r="G263" s="27">
        <f t="shared" si="3"/>
        <v>99.91568666662367</v>
      </c>
    </row>
    <row r="264" spans="1:7" ht="12.75">
      <c r="A264" s="21"/>
      <c r="B264" s="21"/>
      <c r="C264" s="21">
        <v>4040</v>
      </c>
      <c r="D264" s="28" t="s">
        <v>30</v>
      </c>
      <c r="E264" s="68">
        <v>10705</v>
      </c>
      <c r="F264" s="46">
        <v>10620.9</v>
      </c>
      <c r="G264" s="27">
        <f t="shared" si="3"/>
        <v>99.21438580102755</v>
      </c>
    </row>
    <row r="265" spans="1:7" ht="12.75">
      <c r="A265" s="21"/>
      <c r="B265" s="21"/>
      <c r="C265" s="21">
        <v>4110</v>
      </c>
      <c r="D265" s="28" t="s">
        <v>31</v>
      </c>
      <c r="E265" s="68">
        <v>27670</v>
      </c>
      <c r="F265" s="46">
        <v>27046.09</v>
      </c>
      <c r="G265" s="27">
        <f t="shared" si="3"/>
        <v>97.74517528008674</v>
      </c>
    </row>
    <row r="266" spans="1:7" ht="12.75">
      <c r="A266" s="21"/>
      <c r="B266" s="21"/>
      <c r="C266" s="21">
        <v>4120</v>
      </c>
      <c r="D266" s="28" t="s">
        <v>32</v>
      </c>
      <c r="E266" s="74">
        <v>3828</v>
      </c>
      <c r="F266" s="75">
        <v>3806.59</v>
      </c>
      <c r="G266" s="27">
        <f t="shared" si="3"/>
        <v>99.4407001044932</v>
      </c>
    </row>
    <row r="267" spans="1:7" ht="12.75">
      <c r="A267" s="21"/>
      <c r="B267" s="21"/>
      <c r="C267" s="21">
        <v>4210</v>
      </c>
      <c r="D267" s="28" t="s">
        <v>18</v>
      </c>
      <c r="E267" s="74">
        <v>1480</v>
      </c>
      <c r="F267" s="75">
        <v>1470.03</v>
      </c>
      <c r="G267" s="27">
        <f t="shared" si="3"/>
        <v>99.32635135135135</v>
      </c>
    </row>
    <row r="268" spans="1:7" ht="24.75">
      <c r="A268" s="21"/>
      <c r="B268" s="21"/>
      <c r="C268" s="21">
        <v>4440</v>
      </c>
      <c r="D268" s="28" t="s">
        <v>34</v>
      </c>
      <c r="E268" s="74">
        <v>8070</v>
      </c>
      <c r="F268" s="75">
        <v>8070</v>
      </c>
      <c r="G268" s="27">
        <f t="shared" si="3"/>
        <v>100</v>
      </c>
    </row>
    <row r="269" spans="1:8" ht="15">
      <c r="A269" s="21"/>
      <c r="B269" s="23">
        <v>85415</v>
      </c>
      <c r="C269" s="21"/>
      <c r="D269" s="24" t="s">
        <v>96</v>
      </c>
      <c r="E269" s="76">
        <f>SUM(E270,E271)</f>
        <v>18006</v>
      </c>
      <c r="F269" s="77">
        <f>SUM(F270,F271)</f>
        <v>17750.6</v>
      </c>
      <c r="G269" s="27">
        <f t="shared" si="3"/>
        <v>98.58158391647228</v>
      </c>
      <c r="H269" s="47"/>
    </row>
    <row r="270" spans="1:7" ht="12.75">
      <c r="A270" s="21"/>
      <c r="B270" s="21"/>
      <c r="C270" s="21">
        <v>3240</v>
      </c>
      <c r="D270" s="28" t="s">
        <v>97</v>
      </c>
      <c r="E270" s="74">
        <v>5800</v>
      </c>
      <c r="F270" s="75">
        <v>5592</v>
      </c>
      <c r="G270" s="27">
        <f t="shared" si="3"/>
        <v>96.41379310344827</v>
      </c>
    </row>
    <row r="271" spans="1:7" ht="12.75">
      <c r="A271" s="21"/>
      <c r="B271" s="21"/>
      <c r="C271" s="21">
        <v>3260</v>
      </c>
      <c r="D271" s="28" t="s">
        <v>98</v>
      </c>
      <c r="E271" s="74">
        <v>12206</v>
      </c>
      <c r="F271" s="75">
        <v>12158.6</v>
      </c>
      <c r="G271" s="27">
        <f t="shared" si="3"/>
        <v>99.61166639357694</v>
      </c>
    </row>
    <row r="272" spans="1:8" s="47" customFormat="1" ht="29.25">
      <c r="A272" s="34">
        <v>900</v>
      </c>
      <c r="B272" s="34"/>
      <c r="C272" s="34"/>
      <c r="D272" s="35" t="s">
        <v>99</v>
      </c>
      <c r="E272" s="70">
        <f>SUM(E276,E284,E286,E288,E292,E273)</f>
        <v>391979</v>
      </c>
      <c r="F272" s="78">
        <f>SUM(F273,F276,F284,F286,F288,F292)</f>
        <v>380691.02</v>
      </c>
      <c r="G272" s="38">
        <f t="shared" si="3"/>
        <v>97.12025899346649</v>
      </c>
      <c r="H272" s="1"/>
    </row>
    <row r="273" spans="1:7" ht="12.75">
      <c r="A273" s="21"/>
      <c r="B273" s="23">
        <v>90001</v>
      </c>
      <c r="C273" s="23"/>
      <c r="D273" s="24" t="s">
        <v>100</v>
      </c>
      <c r="E273" s="25">
        <f>SUM(E274:E275)</f>
        <v>2500</v>
      </c>
      <c r="F273" s="26">
        <f>SUM(F274:F275)</f>
        <v>1400</v>
      </c>
      <c r="G273" s="27">
        <f t="shared" si="3"/>
        <v>56.00000000000001</v>
      </c>
    </row>
    <row r="274" spans="1:7" ht="12.75">
      <c r="A274" s="21"/>
      <c r="B274" s="23"/>
      <c r="C274" s="21">
        <v>4170</v>
      </c>
      <c r="D274" s="28" t="s">
        <v>44</v>
      </c>
      <c r="E274" s="42">
        <v>1400</v>
      </c>
      <c r="F274" s="79">
        <v>1400</v>
      </c>
      <c r="G274" s="27">
        <f t="shared" si="3"/>
        <v>100</v>
      </c>
    </row>
    <row r="275" spans="1:7" ht="12.75">
      <c r="A275" s="21"/>
      <c r="B275" s="21"/>
      <c r="C275" s="21">
        <v>4430</v>
      </c>
      <c r="D275" s="28" t="s">
        <v>20</v>
      </c>
      <c r="E275" s="29">
        <v>1100</v>
      </c>
      <c r="F275" s="46">
        <v>0</v>
      </c>
      <c r="G275" s="27">
        <f t="shared" si="3"/>
        <v>0</v>
      </c>
    </row>
    <row r="276" spans="1:7" ht="12.75">
      <c r="A276" s="21"/>
      <c r="B276" s="23">
        <v>90003</v>
      </c>
      <c r="C276" s="23"/>
      <c r="D276" s="24" t="s">
        <v>101</v>
      </c>
      <c r="E276" s="72">
        <f>SUM(E277:E283)</f>
        <v>143251</v>
      </c>
      <c r="F276" s="73">
        <f>SUM(F277:F283)</f>
        <v>135177.43</v>
      </c>
      <c r="G276" s="27">
        <f t="shared" si="3"/>
        <v>94.36403934352988</v>
      </c>
    </row>
    <row r="277" spans="1:7" ht="12.75">
      <c r="A277" s="21"/>
      <c r="B277" s="21"/>
      <c r="C277" s="21">
        <v>4010</v>
      </c>
      <c r="D277" s="28" t="s">
        <v>29</v>
      </c>
      <c r="E277" s="68">
        <v>25000</v>
      </c>
      <c r="F277" s="46">
        <v>24709</v>
      </c>
      <c r="G277" s="27">
        <f t="shared" si="3"/>
        <v>98.836</v>
      </c>
    </row>
    <row r="278" spans="1:7" ht="12.75">
      <c r="A278" s="21"/>
      <c r="B278" s="21"/>
      <c r="C278" s="21">
        <v>4040</v>
      </c>
      <c r="D278" s="28" t="s">
        <v>30</v>
      </c>
      <c r="E278" s="74">
        <v>1850</v>
      </c>
      <c r="F278" s="75">
        <v>1841.6</v>
      </c>
      <c r="G278" s="27">
        <f t="shared" si="3"/>
        <v>99.54594594594596</v>
      </c>
    </row>
    <row r="279" spans="1:7" ht="12.75">
      <c r="A279" s="21"/>
      <c r="B279" s="21"/>
      <c r="C279" s="21">
        <v>4110</v>
      </c>
      <c r="D279" s="28" t="s">
        <v>31</v>
      </c>
      <c r="E279" s="68">
        <v>4620</v>
      </c>
      <c r="F279" s="75">
        <v>4495.84</v>
      </c>
      <c r="G279" s="27">
        <f aca="true" t="shared" si="4" ref="G279:G311">SUM(F279/E279*100)</f>
        <v>97.31255411255411</v>
      </c>
    </row>
    <row r="280" spans="1:7" ht="12.75">
      <c r="A280" s="21"/>
      <c r="B280" s="21"/>
      <c r="C280" s="21">
        <v>4120</v>
      </c>
      <c r="D280" s="28" t="s">
        <v>32</v>
      </c>
      <c r="E280" s="68">
        <v>781</v>
      </c>
      <c r="F280" s="75">
        <v>704.69</v>
      </c>
      <c r="G280" s="27">
        <f t="shared" si="4"/>
        <v>90.2291933418694</v>
      </c>
    </row>
    <row r="281" spans="1:7" ht="12.75">
      <c r="A281" s="21"/>
      <c r="B281" s="21"/>
      <c r="C281" s="21">
        <v>4210</v>
      </c>
      <c r="D281" s="28" t="s">
        <v>18</v>
      </c>
      <c r="E281" s="68">
        <v>1000</v>
      </c>
      <c r="F281" s="75">
        <v>820.3</v>
      </c>
      <c r="G281" s="27">
        <f t="shared" si="4"/>
        <v>82.03</v>
      </c>
    </row>
    <row r="282" spans="1:7" ht="12.75">
      <c r="A282" s="21"/>
      <c r="B282" s="21"/>
      <c r="C282" s="21">
        <v>4300</v>
      </c>
      <c r="D282" s="28" t="s">
        <v>19</v>
      </c>
      <c r="E282" s="74">
        <v>108500</v>
      </c>
      <c r="F282" s="75">
        <v>101106</v>
      </c>
      <c r="G282" s="27">
        <f t="shared" si="4"/>
        <v>93.18525345622119</v>
      </c>
    </row>
    <row r="283" spans="1:7" ht="24.75">
      <c r="A283" s="21"/>
      <c r="B283" s="21"/>
      <c r="C283" s="21">
        <v>4440</v>
      </c>
      <c r="D283" s="28" t="s">
        <v>34</v>
      </c>
      <c r="E283" s="74">
        <v>1500</v>
      </c>
      <c r="F283" s="80">
        <v>1500</v>
      </c>
      <c r="G283" s="27">
        <f t="shared" si="4"/>
        <v>100</v>
      </c>
    </row>
    <row r="284" spans="1:7" ht="12.75">
      <c r="A284" s="21"/>
      <c r="B284" s="23">
        <v>90004</v>
      </c>
      <c r="C284" s="23"/>
      <c r="D284" s="24" t="s">
        <v>102</v>
      </c>
      <c r="E284" s="76">
        <v>3400</v>
      </c>
      <c r="F284" s="81">
        <v>3205.69</v>
      </c>
      <c r="G284" s="27">
        <f t="shared" si="4"/>
        <v>94.285</v>
      </c>
    </row>
    <row r="285" spans="1:7" ht="12.75">
      <c r="A285" s="21"/>
      <c r="B285" s="21"/>
      <c r="C285" s="21">
        <v>4210</v>
      </c>
      <c r="D285" s="28" t="s">
        <v>18</v>
      </c>
      <c r="E285" s="74">
        <v>3400</v>
      </c>
      <c r="F285" s="80">
        <v>3205.69</v>
      </c>
      <c r="G285" s="27">
        <f t="shared" si="4"/>
        <v>94.285</v>
      </c>
    </row>
    <row r="286" spans="1:7" ht="24.75">
      <c r="A286" s="21"/>
      <c r="B286" s="23">
        <v>90005</v>
      </c>
      <c r="C286" s="23"/>
      <c r="D286" s="24" t="s">
        <v>103</v>
      </c>
      <c r="E286" s="72">
        <v>1500</v>
      </c>
      <c r="F286" s="81">
        <v>1279.32</v>
      </c>
      <c r="G286" s="27">
        <f t="shared" si="4"/>
        <v>85.288</v>
      </c>
    </row>
    <row r="287" spans="1:7" ht="12.75">
      <c r="A287" s="21"/>
      <c r="B287" s="21"/>
      <c r="C287" s="21">
        <v>4430</v>
      </c>
      <c r="D287" s="28" t="s">
        <v>20</v>
      </c>
      <c r="E287" s="68">
        <v>1500</v>
      </c>
      <c r="F287" s="75">
        <v>1279.32</v>
      </c>
      <c r="G287" s="27">
        <f t="shared" si="4"/>
        <v>85.288</v>
      </c>
    </row>
    <row r="288" spans="1:7" ht="12.75">
      <c r="A288" s="21"/>
      <c r="B288" s="23">
        <v>90015</v>
      </c>
      <c r="C288" s="23"/>
      <c r="D288" s="24" t="s">
        <v>104</v>
      </c>
      <c r="E288" s="72">
        <f>SUM(E289:E291)</f>
        <v>118500</v>
      </c>
      <c r="F288" s="82">
        <f>SUM(F289:F291)</f>
        <v>118121.08</v>
      </c>
      <c r="G288" s="27">
        <f t="shared" si="4"/>
        <v>99.68023628691984</v>
      </c>
    </row>
    <row r="289" spans="1:7" ht="12.75">
      <c r="A289" s="21"/>
      <c r="B289" s="21"/>
      <c r="C289" s="21">
        <v>4260</v>
      </c>
      <c r="D289" s="28" t="s">
        <v>33</v>
      </c>
      <c r="E289" s="68">
        <v>70500</v>
      </c>
      <c r="F289" s="75">
        <v>70407.48</v>
      </c>
      <c r="G289" s="27">
        <f t="shared" si="4"/>
        <v>99.8687659574468</v>
      </c>
    </row>
    <row r="290" spans="1:7" ht="12.75">
      <c r="A290" s="21"/>
      <c r="B290" s="21"/>
      <c r="C290" s="44">
        <v>4300</v>
      </c>
      <c r="D290" s="28" t="s">
        <v>19</v>
      </c>
      <c r="E290" s="68">
        <v>26000</v>
      </c>
      <c r="F290" s="75">
        <v>25779.47</v>
      </c>
      <c r="G290" s="27">
        <f t="shared" si="4"/>
        <v>99.1518076923077</v>
      </c>
    </row>
    <row r="291" spans="1:7" ht="12.75">
      <c r="A291" s="21"/>
      <c r="B291" s="21"/>
      <c r="C291" s="21">
        <v>6050</v>
      </c>
      <c r="D291" s="28" t="s">
        <v>14</v>
      </c>
      <c r="E291" s="68">
        <v>22000</v>
      </c>
      <c r="F291" s="75">
        <v>21934.13</v>
      </c>
      <c r="G291" s="27">
        <f t="shared" si="4"/>
        <v>99.70059090909092</v>
      </c>
    </row>
    <row r="292" spans="1:7" ht="12.75">
      <c r="A292" s="21"/>
      <c r="B292" s="23">
        <v>90095</v>
      </c>
      <c r="C292" s="23"/>
      <c r="D292" s="24" t="s">
        <v>17</v>
      </c>
      <c r="E292" s="72">
        <f>SUM(E293:E299)</f>
        <v>122828</v>
      </c>
      <c r="F292" s="83">
        <f>SUM(F293:F299)</f>
        <v>121507.5</v>
      </c>
      <c r="G292" s="27">
        <f t="shared" si="4"/>
        <v>98.92491939948546</v>
      </c>
    </row>
    <row r="293" spans="1:7" ht="12.75">
      <c r="A293" s="21"/>
      <c r="B293" s="23"/>
      <c r="C293" s="21">
        <v>4210</v>
      </c>
      <c r="D293" s="28" t="s">
        <v>18</v>
      </c>
      <c r="E293" s="68">
        <v>31658</v>
      </c>
      <c r="F293" s="75">
        <v>31042.72</v>
      </c>
      <c r="G293" s="27">
        <f t="shared" si="4"/>
        <v>98.05647861519995</v>
      </c>
    </row>
    <row r="294" spans="1:7" ht="12.75">
      <c r="A294" s="21"/>
      <c r="B294" s="23"/>
      <c r="C294" s="21">
        <v>4300</v>
      </c>
      <c r="D294" s="28" t="s">
        <v>19</v>
      </c>
      <c r="E294" s="74">
        <v>9597</v>
      </c>
      <c r="F294" s="75">
        <v>8892.2</v>
      </c>
      <c r="G294" s="27">
        <f t="shared" si="4"/>
        <v>92.65603834531625</v>
      </c>
    </row>
    <row r="295" spans="1:7" ht="12.75">
      <c r="A295" s="21"/>
      <c r="B295" s="23"/>
      <c r="C295" s="21">
        <v>4308</v>
      </c>
      <c r="D295" s="28" t="s">
        <v>19</v>
      </c>
      <c r="E295" s="74">
        <v>28637</v>
      </c>
      <c r="F295" s="75">
        <v>28637</v>
      </c>
      <c r="G295" s="27">
        <f t="shared" si="4"/>
        <v>100</v>
      </c>
    </row>
    <row r="296" spans="1:7" ht="12.75">
      <c r="A296" s="21"/>
      <c r="B296" s="23"/>
      <c r="C296" s="21">
        <v>4309</v>
      </c>
      <c r="D296" s="28" t="s">
        <v>19</v>
      </c>
      <c r="E296" s="74">
        <v>8478</v>
      </c>
      <c r="F296" s="75">
        <v>8478</v>
      </c>
      <c r="G296" s="27">
        <f t="shared" si="4"/>
        <v>100</v>
      </c>
    </row>
    <row r="297" spans="1:7" ht="12.75">
      <c r="A297" s="21"/>
      <c r="B297" s="23"/>
      <c r="C297" s="21">
        <v>6050</v>
      </c>
      <c r="D297" s="28" t="s">
        <v>14</v>
      </c>
      <c r="E297" s="74">
        <v>8018</v>
      </c>
      <c r="F297" s="75">
        <v>8017.58</v>
      </c>
      <c r="G297" s="27">
        <f t="shared" si="4"/>
        <v>99.99476178598155</v>
      </c>
    </row>
    <row r="298" spans="1:7" ht="12.75">
      <c r="A298" s="21"/>
      <c r="B298" s="23"/>
      <c r="C298" s="21">
        <v>6058</v>
      </c>
      <c r="D298" s="28" t="s">
        <v>14</v>
      </c>
      <c r="E298" s="74">
        <v>27856</v>
      </c>
      <c r="F298" s="75">
        <v>27856</v>
      </c>
      <c r="G298" s="27">
        <f t="shared" si="4"/>
        <v>100</v>
      </c>
    </row>
    <row r="299" spans="1:7" ht="12.75">
      <c r="A299" s="21"/>
      <c r="B299" s="23"/>
      <c r="C299" s="21">
        <v>6059</v>
      </c>
      <c r="D299" s="28" t="s">
        <v>14</v>
      </c>
      <c r="E299" s="74">
        <v>8584</v>
      </c>
      <c r="F299" s="75">
        <v>8584</v>
      </c>
      <c r="G299" s="27">
        <f t="shared" si="4"/>
        <v>100</v>
      </c>
    </row>
    <row r="300" spans="1:7" ht="29.25">
      <c r="A300" s="34">
        <v>921</v>
      </c>
      <c r="B300" s="34"/>
      <c r="C300" s="34"/>
      <c r="D300" s="35" t="s">
        <v>105</v>
      </c>
      <c r="E300" s="84">
        <f>SUM(E301,E303)</f>
        <v>222300</v>
      </c>
      <c r="F300" s="85">
        <f>SUM(F301,F303)</f>
        <v>222300</v>
      </c>
      <c r="G300" s="27">
        <f t="shared" si="4"/>
        <v>100</v>
      </c>
    </row>
    <row r="301" spans="1:7" ht="12.75">
      <c r="A301" s="21"/>
      <c r="B301" s="23">
        <v>92109</v>
      </c>
      <c r="C301" s="23"/>
      <c r="D301" s="24" t="s">
        <v>106</v>
      </c>
      <c r="E301" s="76">
        <v>201700</v>
      </c>
      <c r="F301" s="82">
        <v>201700</v>
      </c>
      <c r="G301" s="27">
        <f t="shared" si="4"/>
        <v>100</v>
      </c>
    </row>
    <row r="302" spans="1:9" ht="24.75">
      <c r="A302" s="21"/>
      <c r="B302" s="21"/>
      <c r="C302" s="21">
        <v>2480</v>
      </c>
      <c r="D302" s="28" t="s">
        <v>107</v>
      </c>
      <c r="E302" s="74">
        <v>201700</v>
      </c>
      <c r="F302" s="75">
        <v>201700</v>
      </c>
      <c r="G302" s="27">
        <f t="shared" si="4"/>
        <v>100</v>
      </c>
      <c r="I302" s="7"/>
    </row>
    <row r="303" spans="1:7" ht="12.75">
      <c r="A303" s="21"/>
      <c r="B303" s="23">
        <v>92116</v>
      </c>
      <c r="C303" s="21"/>
      <c r="D303" s="24" t="s">
        <v>108</v>
      </c>
      <c r="E303" s="76">
        <v>20600</v>
      </c>
      <c r="F303" s="82">
        <v>20600</v>
      </c>
      <c r="G303" s="27">
        <f t="shared" si="4"/>
        <v>100</v>
      </c>
    </row>
    <row r="304" spans="1:7" ht="24.75">
      <c r="A304" s="21"/>
      <c r="B304" s="23"/>
      <c r="C304" s="21">
        <v>2480</v>
      </c>
      <c r="D304" s="28" t="s">
        <v>107</v>
      </c>
      <c r="E304" s="1">
        <v>20600</v>
      </c>
      <c r="F304" s="75">
        <v>20600</v>
      </c>
      <c r="G304" s="27">
        <f t="shared" si="4"/>
        <v>100</v>
      </c>
    </row>
    <row r="305" spans="1:7" ht="15">
      <c r="A305" s="34">
        <v>926</v>
      </c>
      <c r="B305" s="34"/>
      <c r="C305" s="34"/>
      <c r="D305" s="35" t="s">
        <v>109</v>
      </c>
      <c r="E305" s="84">
        <f>SUM(E306,E308)</f>
        <v>47500</v>
      </c>
      <c r="F305" s="86">
        <f>SUM(F306,F308)</f>
        <v>47499.9</v>
      </c>
      <c r="G305" s="27">
        <f t="shared" si="4"/>
        <v>99.9997894736842</v>
      </c>
    </row>
    <row r="306" spans="1:7" ht="15">
      <c r="A306" s="34"/>
      <c r="B306" s="23">
        <v>92601</v>
      </c>
      <c r="C306" s="34"/>
      <c r="D306" s="24" t="s">
        <v>110</v>
      </c>
      <c r="E306" s="76">
        <v>25000</v>
      </c>
      <c r="F306" s="82">
        <v>24999.9</v>
      </c>
      <c r="G306" s="27">
        <f t="shared" si="4"/>
        <v>99.99960000000002</v>
      </c>
    </row>
    <row r="307" spans="1:7" ht="15">
      <c r="A307" s="34"/>
      <c r="B307" s="23"/>
      <c r="C307" s="21">
        <v>4210</v>
      </c>
      <c r="D307" s="28" t="s">
        <v>18</v>
      </c>
      <c r="E307" s="74">
        <v>25000</v>
      </c>
      <c r="F307" s="75">
        <v>24999.9</v>
      </c>
      <c r="G307" s="27">
        <f t="shared" si="4"/>
        <v>99.99960000000002</v>
      </c>
    </row>
    <row r="308" spans="1:7" ht="24.75">
      <c r="A308" s="21"/>
      <c r="B308" s="23">
        <v>92605</v>
      </c>
      <c r="C308" s="23"/>
      <c r="D308" s="24" t="s">
        <v>111</v>
      </c>
      <c r="E308" s="76">
        <v>22500</v>
      </c>
      <c r="F308" s="82">
        <v>22500</v>
      </c>
      <c r="G308" s="27">
        <f t="shared" si="4"/>
        <v>100</v>
      </c>
    </row>
    <row r="309" spans="1:7" ht="36.75">
      <c r="A309" s="87"/>
      <c r="B309" s="88"/>
      <c r="C309" s="87">
        <v>2820</v>
      </c>
      <c r="D309" s="89" t="s">
        <v>112</v>
      </c>
      <c r="E309" s="90">
        <v>22500</v>
      </c>
      <c r="F309" s="91">
        <v>22500</v>
      </c>
      <c r="G309" s="27">
        <f t="shared" si="4"/>
        <v>100</v>
      </c>
    </row>
    <row r="310" spans="1:7" ht="12.75">
      <c r="A310" s="92"/>
      <c r="B310" s="93"/>
      <c r="C310" s="92"/>
      <c r="D310" s="94"/>
      <c r="E310" s="95"/>
      <c r="F310" s="96"/>
      <c r="G310" s="27"/>
    </row>
    <row r="311" spans="1:7" ht="12.75">
      <c r="A311" s="97"/>
      <c r="B311" s="97"/>
      <c r="C311" s="98"/>
      <c r="D311" s="99" t="s">
        <v>113</v>
      </c>
      <c r="E311" s="100">
        <f>SUM(E8,E17,E27,E39,E42,E86,E97,E125,E128,E260,E133,E202,E227,E272,E300,E305,E119)</f>
        <v>10548078</v>
      </c>
      <c r="F311" s="101">
        <f>SUM(F8,F17,F27,F39,F42,F86,F97,F125,F128,F133,F202,F227,F260,F272,F300,F305,F119)</f>
        <v>10343347.020000003</v>
      </c>
      <c r="G311" s="27">
        <f t="shared" si="4"/>
        <v>98.05906839141694</v>
      </c>
    </row>
    <row r="312" spans="1:4" ht="12.75">
      <c r="A312" s="102"/>
      <c r="B312" s="102"/>
      <c r="C312" s="102"/>
      <c r="D312" s="102"/>
    </row>
    <row r="313" spans="1:6" ht="12.75">
      <c r="A313" s="102"/>
      <c r="B313" s="102"/>
      <c r="C313" s="102"/>
      <c r="D313" s="102"/>
      <c r="F313" s="103"/>
    </row>
    <row r="314" spans="1:6" ht="12.75">
      <c r="A314" s="102"/>
      <c r="B314" s="102"/>
      <c r="C314" s="102"/>
      <c r="D314" s="102"/>
      <c r="F314" s="103" t="s">
        <v>114</v>
      </c>
    </row>
    <row r="315" spans="1:6" ht="12.75">
      <c r="A315" s="102"/>
      <c r="B315" s="102"/>
      <c r="C315" s="102"/>
      <c r="D315" s="102"/>
      <c r="F315" s="103"/>
    </row>
    <row r="316" spans="1:6" ht="12.75">
      <c r="A316" s="102"/>
      <c r="B316" s="102"/>
      <c r="C316" s="102"/>
      <c r="D316" s="102"/>
      <c r="F316" s="104"/>
    </row>
    <row r="317" spans="1:6" ht="12.75">
      <c r="A317" s="102"/>
      <c r="B317" s="102"/>
      <c r="C317" s="102"/>
      <c r="D317" s="102"/>
      <c r="F317" s="103" t="s">
        <v>115</v>
      </c>
    </row>
    <row r="318" spans="1:4" ht="12.75">
      <c r="A318" s="102"/>
      <c r="B318" s="102"/>
      <c r="C318" s="102"/>
      <c r="D318" s="102"/>
    </row>
    <row r="319" spans="1:4" ht="12.75">
      <c r="A319" s="102"/>
      <c r="B319" s="102"/>
      <c r="C319" s="102"/>
      <c r="D319" s="102"/>
    </row>
    <row r="320" spans="1:4" ht="12.75">
      <c r="A320" s="102"/>
      <c r="B320" s="102"/>
      <c r="C320" s="102"/>
      <c r="D320" s="102"/>
    </row>
    <row r="321" spans="1:4" ht="12.75">
      <c r="A321" s="102"/>
      <c r="B321" s="102"/>
      <c r="C321" s="102"/>
      <c r="D321" s="102"/>
    </row>
    <row r="322" spans="1:4" ht="12.75">
      <c r="A322" s="102"/>
      <c r="B322" s="102"/>
      <c r="C322" s="102"/>
      <c r="D322" s="102"/>
    </row>
    <row r="323" spans="1:4" ht="12.75">
      <c r="A323" s="102"/>
      <c r="B323" s="102"/>
      <c r="C323" s="102"/>
      <c r="D323" s="102"/>
    </row>
    <row r="324" spans="1:4" ht="12.75">
      <c r="A324" s="102"/>
      <c r="B324" s="102"/>
      <c r="C324" s="102"/>
      <c r="D324" s="102"/>
    </row>
    <row r="325" spans="1:4" ht="12.75">
      <c r="A325" s="102"/>
      <c r="B325" s="102"/>
      <c r="C325" s="102"/>
      <c r="D325" s="102"/>
    </row>
    <row r="326" ht="12.75">
      <c r="D326" s="102"/>
    </row>
    <row r="327" ht="12.75">
      <c r="D327" s="102"/>
    </row>
    <row r="328" ht="12.75">
      <c r="D328" s="102"/>
    </row>
    <row r="329" ht="12.75">
      <c r="D329" s="102"/>
    </row>
    <row r="330" ht="12.75">
      <c r="D330" s="102"/>
    </row>
    <row r="331" ht="12.75">
      <c r="D331" s="102"/>
    </row>
    <row r="332" ht="12.75">
      <c r="D332" s="102"/>
    </row>
    <row r="333" ht="12.75">
      <c r="D333" s="102"/>
    </row>
    <row r="334" ht="12.75">
      <c r="D334" s="102"/>
    </row>
    <row r="335" ht="12.75">
      <c r="D335" s="102"/>
    </row>
    <row r="336" ht="12.75">
      <c r="D336" s="102"/>
    </row>
    <row r="337" ht="12.75">
      <c r="D337" s="102"/>
    </row>
    <row r="338" ht="12.75">
      <c r="D338" s="102"/>
    </row>
    <row r="339" ht="19.5" customHeight="1">
      <c r="D339" s="102"/>
    </row>
    <row r="340" ht="12.75">
      <c r="D340" s="102"/>
    </row>
    <row r="341" ht="12.75">
      <c r="D341" s="102"/>
    </row>
    <row r="342" ht="12.75">
      <c r="D342" s="102"/>
    </row>
    <row r="343" ht="12.75">
      <c r="D343" s="102"/>
    </row>
    <row r="344" ht="12.75">
      <c r="D344" s="102"/>
    </row>
    <row r="345" ht="12.75">
      <c r="D345" s="102"/>
    </row>
    <row r="346" ht="12.75">
      <c r="D346" s="102"/>
    </row>
    <row r="347" ht="12.75">
      <c r="D347" s="102"/>
    </row>
    <row r="348" ht="12.75">
      <c r="D348" s="102"/>
    </row>
    <row r="349" ht="12.75">
      <c r="D349" s="102"/>
    </row>
    <row r="350" ht="12.75">
      <c r="D350" s="102"/>
    </row>
    <row r="351" ht="12.75">
      <c r="D351" s="102"/>
    </row>
    <row r="352" ht="12.75">
      <c r="D352" s="102"/>
    </row>
    <row r="353" ht="12.75">
      <c r="D353" s="102"/>
    </row>
    <row r="354" ht="12.75">
      <c r="D354" s="102"/>
    </row>
    <row r="355" ht="12.75">
      <c r="D355" s="102"/>
    </row>
    <row r="356" ht="12.75">
      <c r="D356" s="102"/>
    </row>
    <row r="357" ht="12.75">
      <c r="D357" s="102"/>
    </row>
    <row r="358" ht="12.75">
      <c r="D358" s="102"/>
    </row>
    <row r="359" ht="12.75">
      <c r="D359" s="102"/>
    </row>
    <row r="360" ht="12.75">
      <c r="D360" s="102"/>
    </row>
    <row r="361" ht="12.75">
      <c r="D361" s="102"/>
    </row>
    <row r="362" ht="12.75">
      <c r="D362" s="102"/>
    </row>
    <row r="363" ht="12.75">
      <c r="D363" s="102"/>
    </row>
    <row r="364" ht="12.75">
      <c r="D364" s="102"/>
    </row>
    <row r="365" ht="12.75">
      <c r="D365" s="102"/>
    </row>
    <row r="366" ht="12.75">
      <c r="D366" s="102"/>
    </row>
    <row r="367" ht="12.75">
      <c r="D367" s="102"/>
    </row>
    <row r="368" ht="12.75">
      <c r="D368" s="102"/>
    </row>
    <row r="369" ht="12.75">
      <c r="D369" s="102"/>
    </row>
    <row r="370" ht="12.75">
      <c r="D370" s="102"/>
    </row>
    <row r="371" ht="12.75">
      <c r="D371" s="102"/>
    </row>
    <row r="372" ht="12.75">
      <c r="D372" s="102"/>
    </row>
    <row r="373" ht="12.75">
      <c r="D373" s="102"/>
    </row>
    <row r="374" ht="12.75">
      <c r="D374" s="102"/>
    </row>
    <row r="375" ht="12.75">
      <c r="D375" s="102"/>
    </row>
    <row r="376" ht="12.75">
      <c r="D376" s="102"/>
    </row>
    <row r="377" ht="12.75">
      <c r="D377" s="102"/>
    </row>
    <row r="378" ht="12.75">
      <c r="D378" s="102"/>
    </row>
    <row r="379" ht="12.75">
      <c r="D379" s="102"/>
    </row>
    <row r="380" ht="12.75">
      <c r="D380" s="102"/>
    </row>
    <row r="381" ht="12.75">
      <c r="D381" s="102"/>
    </row>
    <row r="382" ht="12.75">
      <c r="D382" s="102"/>
    </row>
    <row r="383" ht="12.75">
      <c r="D383" s="102"/>
    </row>
    <row r="384" ht="12.75">
      <c r="D384" s="102"/>
    </row>
    <row r="385" ht="12.75">
      <c r="D385" s="102"/>
    </row>
    <row r="386" ht="12.75">
      <c r="D386" s="102"/>
    </row>
    <row r="387" ht="12.75">
      <c r="D387" s="102"/>
    </row>
    <row r="388" ht="12.75">
      <c r="D388" s="102"/>
    </row>
    <row r="389" ht="12.75">
      <c r="D389" s="102"/>
    </row>
    <row r="390" ht="12.75">
      <c r="D390" s="102"/>
    </row>
    <row r="391" ht="12.75">
      <c r="D391" s="102"/>
    </row>
    <row r="392" ht="12.75">
      <c r="D392" s="102"/>
    </row>
    <row r="393" ht="12.75">
      <c r="D393" s="102"/>
    </row>
    <row r="394" ht="12.75">
      <c r="D394" s="102"/>
    </row>
    <row r="395" ht="12.75">
      <c r="D395" s="102"/>
    </row>
    <row r="396" ht="12.75">
      <c r="D396" s="102"/>
    </row>
    <row r="397" ht="12.75">
      <c r="D397" s="102"/>
    </row>
    <row r="398" ht="12.75">
      <c r="D398" s="102"/>
    </row>
    <row r="399" ht="12.75">
      <c r="D399" s="102"/>
    </row>
    <row r="400" ht="12.75">
      <c r="D400" s="102"/>
    </row>
    <row r="401" ht="12.75">
      <c r="D401" s="102"/>
    </row>
    <row r="402" ht="12.75">
      <c r="D402" s="102"/>
    </row>
    <row r="403" ht="12.75">
      <c r="D403" s="102"/>
    </row>
    <row r="404" ht="12.75">
      <c r="D404" s="102"/>
    </row>
    <row r="405" ht="12.75">
      <c r="D405" s="102"/>
    </row>
    <row r="406" ht="12.75">
      <c r="D406" s="102"/>
    </row>
    <row r="407" ht="12.75">
      <c r="D407" s="102"/>
    </row>
    <row r="408" ht="12.75">
      <c r="D408" s="102"/>
    </row>
    <row r="409" ht="12.75">
      <c r="D409" s="102"/>
    </row>
    <row r="410" ht="12.75">
      <c r="D410" s="102"/>
    </row>
    <row r="411" ht="12.75">
      <c r="D411" s="102"/>
    </row>
    <row r="412" ht="12.75">
      <c r="D412" s="102"/>
    </row>
    <row r="413" ht="12.75">
      <c r="D413" s="102"/>
    </row>
    <row r="414" ht="12.75">
      <c r="D414" s="102"/>
    </row>
    <row r="415" ht="12.75">
      <c r="D415" s="102"/>
    </row>
    <row r="416" ht="12.75">
      <c r="D416" s="102"/>
    </row>
    <row r="417" ht="12.75">
      <c r="D417" s="102"/>
    </row>
    <row r="418" ht="12.75">
      <c r="D418" s="102"/>
    </row>
    <row r="419" ht="12.75">
      <c r="D419" s="102"/>
    </row>
    <row r="420" ht="12.75">
      <c r="D420" s="102"/>
    </row>
    <row r="421" ht="12.75">
      <c r="D421" s="102"/>
    </row>
    <row r="422" ht="12.75">
      <c r="D422" s="102"/>
    </row>
    <row r="423" ht="12.75">
      <c r="D423" s="102"/>
    </row>
    <row r="424" ht="12.75">
      <c r="D424" s="102"/>
    </row>
    <row r="425" ht="12.75">
      <c r="D425" s="102"/>
    </row>
    <row r="426" ht="12.75">
      <c r="D426" s="102"/>
    </row>
    <row r="427" ht="12.75">
      <c r="D427" s="102"/>
    </row>
    <row r="428" ht="12.75">
      <c r="D428" s="102"/>
    </row>
    <row r="429" ht="12.75">
      <c r="D429" s="102"/>
    </row>
    <row r="430" ht="12.75">
      <c r="D430" s="102"/>
    </row>
    <row r="431" ht="12.75">
      <c r="D431" s="102"/>
    </row>
    <row r="432" ht="12.75">
      <c r="D432" s="102"/>
    </row>
    <row r="433" ht="12.75">
      <c r="D433" s="102"/>
    </row>
    <row r="434" ht="12.75">
      <c r="D434" s="102"/>
    </row>
    <row r="435" ht="12.75">
      <c r="D435" s="102"/>
    </row>
    <row r="436" ht="12.75">
      <c r="D436" s="102"/>
    </row>
    <row r="437" ht="12.75">
      <c r="D437" s="102"/>
    </row>
    <row r="438" ht="12.75">
      <c r="D438" s="102"/>
    </row>
    <row r="439" ht="12.75">
      <c r="D439" s="102"/>
    </row>
    <row r="440" ht="12.75">
      <c r="D440" s="102"/>
    </row>
    <row r="441" ht="12.75">
      <c r="D441" s="102"/>
    </row>
    <row r="442" ht="12.75">
      <c r="D442" s="102"/>
    </row>
    <row r="443" ht="12.75">
      <c r="D443" s="102"/>
    </row>
    <row r="444" ht="12.75">
      <c r="D444" s="102"/>
    </row>
    <row r="445" ht="12.75">
      <c r="D445" s="102"/>
    </row>
  </sheetData>
  <printOptions/>
  <pageMargins left="0.9840277777777778" right="0" top="0.7479166666666667" bottom="0.7875000000000001" header="0.5118055555555556" footer="0.5118055555555556"/>
  <pageSetup firstPageNumber="30" useFirstPageNumber="1"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Sterdyń</cp:lastModifiedBy>
  <cp:lastPrinted>2007-03-12T09:56:58Z</cp:lastPrinted>
  <dcterms:created xsi:type="dcterms:W3CDTF">2005-06-28T11:16:21Z</dcterms:created>
  <dcterms:modified xsi:type="dcterms:W3CDTF">2007-03-12T09:57:01Z</dcterms:modified>
  <cp:category/>
  <cp:version/>
  <cp:contentType/>
  <cp:contentStatus/>
  <cp:revision>1</cp:revision>
</cp:coreProperties>
</file>