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675" activeTab="0"/>
  </bookViews>
  <sheets>
    <sheet name="doch.spr I" sheetId="1" r:id="rId1"/>
  </sheets>
  <definedNames>
    <definedName name="_xlnm.Print_Titles" localSheetId="0">'doch.spr I'!$7:$7</definedName>
  </definedNames>
  <calcPr fullCalcOnLoad="1"/>
</workbook>
</file>

<file path=xl/sharedStrings.xml><?xml version="1.0" encoding="utf-8"?>
<sst xmlns="http://schemas.openxmlformats.org/spreadsheetml/2006/main" count="215" uniqueCount="127">
  <si>
    <t>dochody ogółem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</si>
  <si>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</si>
  <si>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</si>
  <si>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</si>
  <si>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</si>
  <si>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</si>
  <si>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</si>
  <si>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</si>
  <si>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</si>
  <si>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wpływy z różnych dochodów</t>
  </si>
  <si>
    <t>Infrastruktura wodociągowa i sanitacyjna wsi</t>
  </si>
  <si>
    <t>Pozostała działalność</t>
  </si>
  <si>
    <t>dochody z najmu i dzierżawy składników majątkowych Skarbu Państwa , jednostek samorządu terytorialnego lub innych jednostek zaliczanych do sektora finansów publicznych oraz innych umów o podobnym charakterze</t>
  </si>
  <si>
    <t>TRANSPORT  I ŁĄCZNOŚĆ</t>
  </si>
  <si>
    <t>Drogi publiczne gminne</t>
  </si>
  <si>
    <t>dywidendy i kwoty uzyskane ze zbycia praw majątkowych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</si>
  <si>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</si>
  <si>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</si>
  <si>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</si>
  <si>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</si>
  <si>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</si>
  <si>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</si>
  <si>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</si>
  <si>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wpływy z opłat za zezwolenia na sprzedaż alkoholu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</si>
  <si>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</si>
  <si>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</si>
  <si>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</si>
  <si>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</si>
  <si>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</si>
  <si>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</si>
  <si>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</si>
  <si>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</si>
  <si>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</si>
  <si>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</si>
  <si>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</si>
  <si>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</si>
  <si>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</si>
  <si>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</si>
  <si>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</si>
  <si>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</si>
  <si>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</si>
  <si>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</si>
  <si>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</si>
  <si>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</si>
  <si>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</si>
  <si>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Ochrona zdrowia</t>
  </si>
  <si>
    <t>Ośrodki pomocy społecznej</t>
  </si>
  <si>
    <t>Usługi opiekuńcze i specjalistyczne usługi opiekuńcze</t>
  </si>
  <si>
    <t>Przedszkola</t>
  </si>
  <si>
    <t>GOSPODARKA  KOMUNALNA  I  OCHRONA  ŚRODOWISKA</t>
  </si>
  <si>
    <t>Gospodarka ściekowa i ochrona wód</t>
  </si>
  <si>
    <t>RAZEM</t>
  </si>
  <si>
    <t xml:space="preserve">Dywidendy </t>
  </si>
  <si>
    <t>SPRAWOZDANIE</t>
  </si>
  <si>
    <t>Z WYKONANIA  PLANU  DOCHODÓW  BUDŻETU  GMINY</t>
  </si>
  <si>
    <t>dotacje celowe otrzymane z budżetu państwa na realizację zadań bieżących z zakresu administracji rządowej oraz innych zadań zleconych gminie (związkom gmin) ustawami</t>
  </si>
  <si>
    <t>dotacje otrzymane z funduszy celowych na finansowanie lub dofinansowanie kosztów realizacji inwestycji i zakupów inwestycyjnych jednostek sektora finansów publicznych</t>
  </si>
  <si>
    <t>Urzędy gmin (miast i miast na prawach powiatu)</t>
  </si>
  <si>
    <t>URZĘDY  NACZELNYCH ORGANÓW  WŁADZY PAŃSTWOWEJ,  KONTROLI  I  OCHRONY PRAWA  ORAZ SĄDOWNICTWA</t>
  </si>
  <si>
    <t>podatek od działalności gospodarczej osób fizycznych, opłacany w formie karty podatkowej</t>
  </si>
  <si>
    <t>dotacje celowe otrzymane z budżetu państwa na realizację własnych zadań bieżących gmin (związków gmin)</t>
  </si>
  <si>
    <t>Melioracje wodne</t>
  </si>
  <si>
    <t>Część wyrównawcza subwencji ogólnej dla gmin</t>
  </si>
  <si>
    <t>POMOC SPOŁECZNA</t>
  </si>
  <si>
    <t>Oczyszczanie miast i wsi</t>
  </si>
  <si>
    <t>Domy i ośrodki kultury, świetlice i kluby</t>
  </si>
  <si>
    <t>KULTURA I OCHRONA DZIEDZICTWA NARODOWEGO</t>
  </si>
  <si>
    <t>0970</t>
  </si>
  <si>
    <t>0750</t>
  </si>
  <si>
    <t>0920</t>
  </si>
  <si>
    <t>6260</t>
  </si>
  <si>
    <t>0470</t>
  </si>
  <si>
    <t>0830</t>
  </si>
  <si>
    <t>2010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</si>
  <si>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</si>
  <si>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</si>
  <si>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</si>
  <si>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</si>
  <si>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</si>
  <si>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</si>
  <si>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</si>
  <si>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</si>
  <si>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</si>
  <si>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</si>
  <si>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</si>
  <si>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</si>
  <si>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</si>
  <si>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0740</t>
  </si>
  <si>
    <t>2920</t>
  </si>
  <si>
    <t>2030</t>
  </si>
  <si>
    <t>6290</t>
  </si>
  <si>
    <t>6310</t>
  </si>
  <si>
    <t>2020</t>
  </si>
  <si>
    <t>środki na dofinansowanie własnych inwestycji gmin, pozyskane z innych źródeł</t>
  </si>
  <si>
    <t>Wójt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</si>
  <si>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</si>
  <si>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</si>
  <si>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DOCHODY  OD  OSÓB  PRAWNYCH,  OD  OSÓB  FIZYCZNYCH I OD  INNYCH  JEDNOSTEK  NIEPOSIADAJĄCYCH  OSOBOWOŚCI  PRAWNEJ  ORAZ WYDATKI ZWIĄZANE Z ICH POBOREM</t>
  </si>
  <si>
    <t>za 2005 rok</t>
  </si>
  <si>
    <t>Drogi publiczne krajowe</t>
  </si>
  <si>
    <t>6280</t>
  </si>
  <si>
    <t>2360</t>
  </si>
  <si>
    <t>dochody jednostek samorządu terytorialnego związane z realizacją zadań z zakresu administracji rządowej oraz innych zadań zleconych ustawami</t>
  </si>
  <si>
    <t>Wybory Prezydenta Rzeczypospolitej Polskiej</t>
  </si>
  <si>
    <t>0490</t>
  </si>
  <si>
    <t>wpływy z innych opłat pobieranych przez jednostki samorządu terytorialnego na podstawie odrębnych ustaw</t>
  </si>
  <si>
    <t>Składki na ubezpieczenie zdrowotne opłacane za osoby pobierające niektóre świadczenia z pomocy społecznej oraz niektóre świadczenia rodzinne</t>
  </si>
  <si>
    <t>EDUKACYJNA OPIEKA  WYCHOWAWCZA</t>
  </si>
  <si>
    <t>Świetlice szkolne</t>
  </si>
  <si>
    <t>0870</t>
  </si>
  <si>
    <t>wpływy ze sprzedaży składników majątkowych</t>
  </si>
  <si>
    <t>2390</t>
  </si>
  <si>
    <t>Pomoc materialna dla uczniów</t>
  </si>
  <si>
    <t>Zał.Nr 1             do Zarządzenia Nr 219/06    Wójta Gminy  Sterdyń              z dnia 8.03.06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</si>
  <si>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</si>
  <si>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Wybory do Sejmu i Senatu</t>
  </si>
  <si>
    <t>Wybory do rad gmin, rad powiatów i sejmików województw, wybory wójtów, burmistrzów i prezydentów miast oraz referenda gminne, powiatowe i wojewódzkie</t>
  </si>
  <si>
    <t>Ochotnicze straże pożarne</t>
  </si>
  <si>
    <t>wpływy do budżetu ze środków specjalnych</t>
  </si>
  <si>
    <t>Świadczenia rodzinne oraz składki na ubezpieczenia emerytalne i rentowe z ubezpieczenia społecznego</t>
  </si>
  <si>
    <t>dotacje celowe otrzymywane z budżetu państwa na zadani bieżące realizowane przez gminę na podstawie porozumień z organami administracji rządowej</t>
  </si>
  <si>
    <t>2330</t>
  </si>
  <si>
    <t>dotacje celowe otrzymane od samorządu województwa na zadania  bieżące realizowane na podstawie porozumień (umów) między jednostkami samorządu terytorialnego</t>
  </si>
  <si>
    <t>Wpływy z podatku rolnego, podatku leśnego, podatku od spadków i darowizn, podatku od czynności cywilnoprawnych oraz podatków i opłat lokalnych od osób fizycznych</t>
  </si>
  <si>
    <t>dotacje celowe otrzymane z budżetu państwa na inwestycje i zakupy inwestycyjne  z zakresu administracji rządowej oraz innych zadań zleconych gminom ustawami</t>
  </si>
  <si>
    <t>Zasiłki i pomoc w naturze oraz składki na ubezpieczenia emerytalne i rentowe</t>
  </si>
  <si>
    <t>/-/Czesław Marian Zalewski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</si>
</sst>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00"/>
    <numFmt numFmtId="170" formatCode="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170" fontId="7" fillId="0" borderId="0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/>
      <protection/>
    </xf>
    <xf numFmtId="169" fontId="4" fillId="0" borderId="1" xfId="0" applyNumberFormat="1" applyFont="1" applyFill="1" applyBorder="1" applyAlignment="1" applyProtection="1">
      <alignment horizontal="center" vertical="top"/>
      <protection/>
    </xf>
    <xf numFmtId="3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169" fontId="7" fillId="0" borderId="0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168" fontId="5" fillId="0" borderId="4" xfId="0" applyNumberFormat="1" applyFont="1" applyFill="1" applyBorder="1" applyAlignment="1" applyProtection="1">
      <alignment vertical="top"/>
      <protection/>
    </xf>
    <xf numFmtId="169" fontId="12" fillId="0" borderId="5" xfId="0" applyNumberFormat="1" applyFont="1" applyFill="1" applyBorder="1" applyAlignment="1" applyProtection="1">
      <alignment vertical="top" wrapText="1"/>
      <protection/>
    </xf>
    <xf numFmtId="170" fontId="10" fillId="0" borderId="5" xfId="0" applyNumberFormat="1" applyFont="1" applyFill="1" applyBorder="1" applyAlignment="1" applyProtection="1">
      <alignment horizontal="center" vertical="top" wrapText="1"/>
      <protection/>
    </xf>
    <xf numFmtId="49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3" fontId="12" fillId="0" borderId="5" xfId="0" applyNumberFormat="1" applyFont="1" applyFill="1" applyBorder="1" applyAlignment="1" applyProtection="1">
      <alignment vertical="top" wrapText="1"/>
      <protection/>
    </xf>
    <xf numFmtId="169" fontId="7" fillId="0" borderId="6" xfId="0" applyNumberFormat="1" applyFont="1" applyFill="1" applyBorder="1" applyAlignment="1" applyProtection="1">
      <alignment vertical="top"/>
      <protection/>
    </xf>
    <xf numFmtId="170" fontId="5" fillId="0" borderId="6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3" fontId="5" fillId="0" borderId="6" xfId="0" applyNumberFormat="1" applyFont="1" applyFill="1" applyBorder="1" applyAlignment="1" applyProtection="1">
      <alignment vertical="top" wrapText="1"/>
      <protection/>
    </xf>
    <xf numFmtId="170" fontId="4" fillId="0" borderId="6" xfId="0" applyNumberFormat="1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49" fontId="5" fillId="0" borderId="6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vertical="top"/>
      <protection/>
    </xf>
    <xf numFmtId="3" fontId="5" fillId="0" borderId="6" xfId="0" applyNumberFormat="1" applyFont="1" applyFill="1" applyBorder="1" applyAlignment="1" applyProtection="1">
      <alignment vertical="top"/>
      <protection/>
    </xf>
    <xf numFmtId="170" fontId="5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169" fontId="12" fillId="0" borderId="6" xfId="0" applyNumberFormat="1" applyFont="1" applyFill="1" applyBorder="1" applyAlignment="1" applyProtection="1">
      <alignment horizontal="center" vertical="top" wrapText="1"/>
      <protection/>
    </xf>
    <xf numFmtId="170" fontId="12" fillId="0" borderId="6" xfId="0" applyNumberFormat="1" applyFont="1" applyFill="1" applyBorder="1" applyAlignment="1" applyProtection="1">
      <alignment horizontal="center" vertical="top" wrapText="1"/>
      <protection/>
    </xf>
    <xf numFmtId="49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3" fontId="12" fillId="0" borderId="6" xfId="0" applyNumberFormat="1" applyFont="1" applyFill="1" applyBorder="1" applyAlignment="1" applyProtection="1">
      <alignment vertical="top" wrapText="1"/>
      <protection/>
    </xf>
    <xf numFmtId="169" fontId="4" fillId="0" borderId="6" xfId="0" applyNumberFormat="1" applyFont="1" applyFill="1" applyBorder="1" applyAlignment="1" applyProtection="1">
      <alignment horizontal="center" vertical="top" wrapText="1"/>
      <protection/>
    </xf>
    <xf numFmtId="169" fontId="12" fillId="0" borderId="6" xfId="0" applyNumberFormat="1" applyFont="1" applyFill="1" applyBorder="1" applyAlignment="1" applyProtection="1">
      <alignment vertical="top"/>
      <protection/>
    </xf>
    <xf numFmtId="170" fontId="12" fillId="0" borderId="6" xfId="0" applyNumberFormat="1" applyFont="1" applyFill="1" applyBorder="1" applyAlignment="1" applyProtection="1">
      <alignment horizontal="center" vertical="top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49" fontId="14" fillId="0" borderId="6" xfId="0" applyNumberFormat="1" applyFont="1" applyFill="1" applyBorder="1" applyAlignment="1" applyProtection="1">
      <alignment vertical="top" wrapText="1"/>
      <protection/>
    </xf>
    <xf numFmtId="3" fontId="5" fillId="0" borderId="6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5" fillId="0" borderId="6" xfId="0" applyNumberFormat="1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center" vertical="top"/>
      <protection/>
    </xf>
    <xf numFmtId="3" fontId="4" fillId="0" borderId="6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170" fontId="11" fillId="0" borderId="6" xfId="0" applyNumberFormat="1" applyFont="1" applyFill="1" applyBorder="1" applyAlignment="1" applyProtection="1">
      <alignment horizontal="center" vertical="top"/>
      <protection/>
    </xf>
    <xf numFmtId="49" fontId="11" fillId="0" borderId="6" xfId="0" applyNumberFormat="1" applyFont="1" applyFill="1" applyBorder="1" applyAlignment="1" applyProtection="1">
      <alignment horizontal="center" vertical="top" wrapText="1"/>
      <protection/>
    </xf>
    <xf numFmtId="49" fontId="5" fillId="0" borderId="6" xfId="0" applyNumberFormat="1" applyFont="1" applyFill="1" applyBorder="1" applyAlignment="1" applyProtection="1">
      <alignment horizontal="center" vertical="top"/>
      <protection/>
    </xf>
    <xf numFmtId="170" fontId="14" fillId="0" borderId="6" xfId="0" applyNumberFormat="1" applyFont="1" applyFill="1" applyBorder="1" applyAlignment="1" applyProtection="1">
      <alignment horizontal="center" vertical="top"/>
      <protection/>
    </xf>
    <xf numFmtId="49" fontId="14" fillId="0" borderId="6" xfId="0" applyNumberFormat="1" applyFont="1" applyFill="1" applyBorder="1" applyAlignment="1" applyProtection="1">
      <alignment horizontal="center" vertical="top" wrapText="1"/>
      <protection/>
    </xf>
    <xf numFmtId="169" fontId="7" fillId="0" borderId="7" xfId="0" applyNumberFormat="1" applyFont="1" applyFill="1" applyBorder="1" applyAlignment="1" applyProtection="1">
      <alignment vertical="top"/>
      <protection/>
    </xf>
    <xf numFmtId="170" fontId="4" fillId="0" borderId="7" xfId="0" applyNumberFormat="1" applyFont="1" applyFill="1" applyBorder="1" applyAlignment="1" applyProtection="1">
      <alignment horizontal="center" vertical="top"/>
      <protection/>
    </xf>
    <xf numFmtId="49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vertical="top" wrapText="1"/>
      <protection/>
    </xf>
    <xf numFmtId="3" fontId="4" fillId="0" borderId="8" xfId="0" applyNumberFormat="1" applyFont="1" applyFill="1" applyBorder="1" applyAlignment="1" applyProtection="1">
      <alignment vertical="top" wrapText="1"/>
      <protection/>
    </xf>
    <xf numFmtId="168" fontId="4" fillId="0" borderId="5" xfId="0" applyNumberFormat="1" applyFont="1" applyFill="1" applyBorder="1" applyAlignment="1" applyProtection="1">
      <alignment vertical="top"/>
      <protection/>
    </xf>
    <xf numFmtId="168" fontId="4" fillId="0" borderId="6" xfId="0" applyNumberFormat="1" applyFont="1" applyFill="1" applyBorder="1" applyAlignment="1" applyProtection="1">
      <alignment vertical="top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21">
      <selection activeCell="D125" sqref="D125"/>
    </sheetView>
  </sheetViews>
  <sheetFormatPr defaultColWidth="9.140625" defaultRowHeight="12.75"/>
  <cols>
    <col min="1" max="1" width="5.140625" style="1" customWidth="1"/>
    <col min="2" max="2" width="6.00390625" style="1" customWidth="1"/>
    <col min="3" max="3" width="5.140625" style="1" customWidth="1"/>
    <col min="4" max="4" width="40.00390625" style="1" customWidth="1"/>
    <col min="5" max="6" width="11.7109375" style="1" customWidth="1"/>
    <col min="7" max="7" width="6.00390625" style="1" customWidth="1"/>
    <col min="8" max="16384" width="10.00390625" style="1" customWidth="1"/>
  </cols>
  <sheetData>
    <row r="1" spans="1:6" ht="79.5" customHeight="1">
      <c r="A1" s="2"/>
      <c r="C1" s="5"/>
      <c r="D1" s="3"/>
      <c r="F1" s="8" t="s">
        <v>113</v>
      </c>
    </row>
    <row r="2" spans="3:4" ht="17.25" customHeight="1">
      <c r="C2" s="5"/>
      <c r="D2" s="4" t="s">
        <v>53</v>
      </c>
    </row>
    <row r="3" ht="14.25" customHeight="1">
      <c r="D3" s="7" t="s">
        <v>54</v>
      </c>
    </row>
    <row r="4" spans="3:4" ht="14.25" customHeight="1">
      <c r="C4" s="5"/>
      <c r="D4" s="7" t="s">
        <v>98</v>
      </c>
    </row>
    <row r="5" ht="12.75">
      <c r="F5" s="6" t="s">
        <v>0</v>
      </c>
    </row>
    <row r="6" ht="12.75">
      <c r="C6" s="5"/>
    </row>
    <row r="7" spans="1:7" ht="30" customHeight="1">
      <c r="A7" s="12" t="s">
        <v>1</v>
      </c>
      <c r="B7" s="12" t="s">
        <v>2</v>
      </c>
      <c r="C7" s="13" t="s">
        <v>3</v>
      </c>
      <c r="D7" s="14" t="s">
        <v>4</v>
      </c>
      <c r="E7" s="15" t="s">
        <v>5</v>
      </c>
      <c r="F7" s="16" t="s">
        <v>6</v>
      </c>
      <c r="G7" s="14" t="s">
        <v>7</v>
      </c>
    </row>
    <row r="8" spans="1:7" ht="12.75">
      <c r="A8" s="17"/>
      <c r="B8" s="17"/>
      <c r="C8" s="18"/>
      <c r="D8" s="17"/>
      <c r="E8" s="19"/>
      <c r="F8" s="19"/>
      <c r="G8" s="20"/>
    </row>
    <row r="9" spans="1:7" ht="15.75">
      <c r="A9" s="25">
        <v>10</v>
      </c>
      <c r="B9" s="26"/>
      <c r="C9" s="27"/>
      <c r="D9" s="28" t="s">
        <v>8</v>
      </c>
      <c r="E9" s="29">
        <f>SUM(E11,E12,E14)</f>
        <v>25960</v>
      </c>
      <c r="F9" s="29">
        <f>SUM(F11,F12,F14)</f>
        <v>26586</v>
      </c>
      <c r="G9" s="71">
        <f aca="true" t="shared" si="0" ref="G9:G72">SUM(F9/E9*100)</f>
        <v>102.41140215716487</v>
      </c>
    </row>
    <row r="10" spans="1:7" ht="15">
      <c r="A10" s="30"/>
      <c r="B10" s="31">
        <v>1008</v>
      </c>
      <c r="C10" s="32"/>
      <c r="D10" s="33" t="s">
        <v>61</v>
      </c>
      <c r="E10" s="34">
        <v>960</v>
      </c>
      <c r="F10" s="34">
        <v>1003</v>
      </c>
      <c r="G10" s="72">
        <f t="shared" si="0"/>
        <v>104.47916666666666</v>
      </c>
    </row>
    <row r="11" spans="1:7" ht="15">
      <c r="A11" s="30"/>
      <c r="B11" s="35"/>
      <c r="C11" s="36" t="s">
        <v>67</v>
      </c>
      <c r="D11" s="37" t="s">
        <v>9</v>
      </c>
      <c r="E11" s="38">
        <v>960</v>
      </c>
      <c r="F11" s="38">
        <v>1003</v>
      </c>
      <c r="G11" s="72">
        <f t="shared" si="0"/>
        <v>104.47916666666666</v>
      </c>
    </row>
    <row r="12" spans="1:7" ht="12.75">
      <c r="A12" s="39"/>
      <c r="B12" s="31">
        <v>1010</v>
      </c>
      <c r="C12" s="40"/>
      <c r="D12" s="41" t="s">
        <v>10</v>
      </c>
      <c r="E12" s="42">
        <v>23500</v>
      </c>
      <c r="F12" s="42">
        <v>23911</v>
      </c>
      <c r="G12" s="72">
        <f t="shared" si="0"/>
        <v>101.74893617021277</v>
      </c>
    </row>
    <row r="13" spans="1:7" ht="12.75">
      <c r="A13" s="39"/>
      <c r="B13" s="39"/>
      <c r="C13" s="36" t="s">
        <v>67</v>
      </c>
      <c r="D13" s="37" t="s">
        <v>9</v>
      </c>
      <c r="E13" s="38">
        <v>23500</v>
      </c>
      <c r="F13" s="38">
        <v>23911</v>
      </c>
      <c r="G13" s="72">
        <f t="shared" si="0"/>
        <v>101.74893617021277</v>
      </c>
    </row>
    <row r="14" spans="1:7" ht="12.75">
      <c r="A14" s="39"/>
      <c r="B14" s="43">
        <v>1095</v>
      </c>
      <c r="C14" s="32"/>
      <c r="D14" s="33" t="s">
        <v>11</v>
      </c>
      <c r="E14" s="34">
        <f>SUM(E15)</f>
        <v>1500</v>
      </c>
      <c r="F14" s="34">
        <f>SUM(F15,F16)</f>
        <v>1672</v>
      </c>
      <c r="G14" s="72">
        <f t="shared" si="0"/>
        <v>111.46666666666667</v>
      </c>
    </row>
    <row r="15" spans="1:7" ht="76.5">
      <c r="A15" s="39"/>
      <c r="B15" s="44"/>
      <c r="C15" s="36" t="s">
        <v>68</v>
      </c>
      <c r="D15" s="37" t="s">
        <v>12</v>
      </c>
      <c r="E15" s="38">
        <v>1500</v>
      </c>
      <c r="F15" s="38">
        <v>1661</v>
      </c>
      <c r="G15" s="72">
        <f t="shared" si="0"/>
        <v>110.73333333333333</v>
      </c>
    </row>
    <row r="16" spans="1:7" ht="12.75">
      <c r="A16" s="39"/>
      <c r="B16" s="44"/>
      <c r="C16" s="36" t="s">
        <v>69</v>
      </c>
      <c r="D16" s="37" t="s">
        <v>19</v>
      </c>
      <c r="E16" s="38">
        <v>0</v>
      </c>
      <c r="F16" s="38">
        <v>11</v>
      </c>
      <c r="G16" s="72"/>
    </row>
    <row r="17" spans="1:7" ht="15.75">
      <c r="A17" s="45">
        <v>600</v>
      </c>
      <c r="B17" s="46"/>
      <c r="C17" s="47"/>
      <c r="D17" s="48" t="s">
        <v>13</v>
      </c>
      <c r="E17" s="49">
        <f>SUM(E20,E18)</f>
        <v>150600</v>
      </c>
      <c r="F17" s="49">
        <f>SUM(F20,F18)</f>
        <v>148902</v>
      </c>
      <c r="G17" s="72">
        <f t="shared" si="0"/>
        <v>98.87250996015936</v>
      </c>
    </row>
    <row r="18" spans="1:7" ht="15.75">
      <c r="A18" s="45"/>
      <c r="B18" s="43">
        <v>60011</v>
      </c>
      <c r="C18" s="32"/>
      <c r="D18" s="33" t="s">
        <v>99</v>
      </c>
      <c r="E18" s="34">
        <v>76600</v>
      </c>
      <c r="F18" s="34">
        <v>76602</v>
      </c>
      <c r="G18" s="72">
        <f t="shared" si="0"/>
        <v>100.00261096605745</v>
      </c>
    </row>
    <row r="19" spans="1:7" ht="76.5">
      <c r="A19" s="45"/>
      <c r="B19" s="39"/>
      <c r="C19" s="36" t="s">
        <v>100</v>
      </c>
      <c r="D19" s="37" t="s">
        <v>114</v>
      </c>
      <c r="E19" s="38">
        <v>76600</v>
      </c>
      <c r="F19" s="38">
        <v>76602</v>
      </c>
      <c r="G19" s="72">
        <f t="shared" si="0"/>
        <v>100.00261096605745</v>
      </c>
    </row>
    <row r="20" spans="1:7" ht="12.75">
      <c r="A20" s="50"/>
      <c r="B20" s="43">
        <v>60016</v>
      </c>
      <c r="C20" s="32"/>
      <c r="D20" s="33" t="s">
        <v>14</v>
      </c>
      <c r="E20" s="34">
        <f>SUM(E21:E22)</f>
        <v>74000</v>
      </c>
      <c r="F20" s="34">
        <f>SUM(F21:F22)</f>
        <v>72300</v>
      </c>
      <c r="G20" s="72">
        <f t="shared" si="0"/>
        <v>97.70270270270271</v>
      </c>
    </row>
    <row r="21" spans="1:7" ht="12.75">
      <c r="A21" s="39"/>
      <c r="B21" s="39"/>
      <c r="C21" s="36" t="s">
        <v>67</v>
      </c>
      <c r="D21" s="37" t="s">
        <v>9</v>
      </c>
      <c r="E21" s="38">
        <v>9000</v>
      </c>
      <c r="F21" s="38">
        <v>7300</v>
      </c>
      <c r="G21" s="72">
        <f t="shared" si="0"/>
        <v>81.11111111111111</v>
      </c>
    </row>
    <row r="22" spans="1:7" ht="63.75">
      <c r="A22" s="39"/>
      <c r="B22" s="39"/>
      <c r="C22" s="36" t="s">
        <v>70</v>
      </c>
      <c r="D22" s="37" t="s">
        <v>56</v>
      </c>
      <c r="E22" s="38">
        <v>65000</v>
      </c>
      <c r="F22" s="38">
        <v>65000</v>
      </c>
      <c r="G22" s="72">
        <f t="shared" si="0"/>
        <v>100</v>
      </c>
    </row>
    <row r="23" spans="1:7" ht="15.75">
      <c r="A23" s="51">
        <v>700</v>
      </c>
      <c r="B23" s="52"/>
      <c r="C23" s="47"/>
      <c r="D23" s="48" t="s">
        <v>16</v>
      </c>
      <c r="E23" s="49">
        <f>SUM(E24)*1</f>
        <v>162397</v>
      </c>
      <c r="F23" s="49">
        <f>SUM(F24)</f>
        <v>162814</v>
      </c>
      <c r="G23" s="72">
        <f t="shared" si="0"/>
        <v>100.25677814245337</v>
      </c>
    </row>
    <row r="24" spans="1:7" ht="15">
      <c r="A24" s="30"/>
      <c r="B24" s="31">
        <v>70005</v>
      </c>
      <c r="C24" s="32"/>
      <c r="D24" s="33" t="s">
        <v>17</v>
      </c>
      <c r="E24" s="34">
        <f>SUM(E25:E28)</f>
        <v>162397</v>
      </c>
      <c r="F24" s="34">
        <f>SUM(F25:F28)</f>
        <v>162814</v>
      </c>
      <c r="G24" s="72">
        <f t="shared" si="0"/>
        <v>100.25677814245337</v>
      </c>
    </row>
    <row r="25" spans="1:7" ht="25.5">
      <c r="A25" s="30"/>
      <c r="B25" s="35"/>
      <c r="C25" s="36" t="s">
        <v>71</v>
      </c>
      <c r="D25" s="37" t="s">
        <v>18</v>
      </c>
      <c r="E25" s="38">
        <v>1660</v>
      </c>
      <c r="F25" s="38">
        <v>1659</v>
      </c>
      <c r="G25" s="72">
        <f t="shared" si="0"/>
        <v>99.93975903614458</v>
      </c>
    </row>
    <row r="26" spans="1:7" ht="76.5">
      <c r="A26" s="30"/>
      <c r="B26" s="35"/>
      <c r="C26" s="36" t="s">
        <v>68</v>
      </c>
      <c r="D26" s="37" t="s">
        <v>12</v>
      </c>
      <c r="E26" s="38">
        <v>74000</v>
      </c>
      <c r="F26" s="38">
        <v>74485</v>
      </c>
      <c r="G26" s="72">
        <f t="shared" si="0"/>
        <v>100.6554054054054</v>
      </c>
    </row>
    <row r="27" spans="1:7" ht="25.5">
      <c r="A27" s="30"/>
      <c r="B27" s="35"/>
      <c r="C27" s="36" t="s">
        <v>109</v>
      </c>
      <c r="D27" s="37" t="s">
        <v>110</v>
      </c>
      <c r="E27" s="38">
        <v>86487</v>
      </c>
      <c r="F27" s="38">
        <v>86425</v>
      </c>
      <c r="G27" s="72">
        <f t="shared" si="0"/>
        <v>99.928312925642</v>
      </c>
    </row>
    <row r="28" spans="1:7" ht="15">
      <c r="A28" s="30"/>
      <c r="B28" s="35"/>
      <c r="C28" s="36" t="s">
        <v>69</v>
      </c>
      <c r="D28" s="37" t="s">
        <v>19</v>
      </c>
      <c r="E28" s="38">
        <v>250</v>
      </c>
      <c r="F28" s="38">
        <v>245</v>
      </c>
      <c r="G28" s="72">
        <f t="shared" si="0"/>
        <v>98</v>
      </c>
    </row>
    <row r="29" spans="1:7" ht="15.75">
      <c r="A29" s="51">
        <v>750</v>
      </c>
      <c r="B29" s="52"/>
      <c r="C29" s="47"/>
      <c r="D29" s="48" t="s">
        <v>20</v>
      </c>
      <c r="E29" s="49">
        <f>SUM(E30,E33,E37)</f>
        <v>84226</v>
      </c>
      <c r="F29" s="49">
        <f>SUM(F30,F33,F37)</f>
        <v>84685</v>
      </c>
      <c r="G29" s="72">
        <f t="shared" si="0"/>
        <v>100.54496236316577</v>
      </c>
    </row>
    <row r="30" spans="1:7" ht="15">
      <c r="A30" s="30"/>
      <c r="B30" s="31">
        <v>75011</v>
      </c>
      <c r="C30" s="32"/>
      <c r="D30" s="33" t="s">
        <v>21</v>
      </c>
      <c r="E30" s="34">
        <f>SUM(E31,E32)</f>
        <v>73626</v>
      </c>
      <c r="F30" s="34">
        <f>SUM(F31,F32)</f>
        <v>73927</v>
      </c>
      <c r="G30" s="72">
        <f t="shared" si="0"/>
        <v>100.40882297014642</v>
      </c>
    </row>
    <row r="31" spans="1:7" ht="51">
      <c r="A31" s="30"/>
      <c r="B31" s="35"/>
      <c r="C31" s="36" t="s">
        <v>73</v>
      </c>
      <c r="D31" s="37" t="s">
        <v>55</v>
      </c>
      <c r="E31" s="38">
        <v>73304</v>
      </c>
      <c r="F31" s="38">
        <v>73304</v>
      </c>
      <c r="G31" s="72">
        <f t="shared" si="0"/>
        <v>100</v>
      </c>
    </row>
    <row r="32" spans="1:7" ht="51">
      <c r="A32" s="30"/>
      <c r="B32" s="35"/>
      <c r="C32" s="36" t="s">
        <v>101</v>
      </c>
      <c r="D32" s="37" t="s">
        <v>102</v>
      </c>
      <c r="E32" s="38">
        <v>322</v>
      </c>
      <c r="F32" s="38">
        <v>623</v>
      </c>
      <c r="G32" s="72">
        <f t="shared" si="0"/>
        <v>193.47826086956522</v>
      </c>
    </row>
    <row r="33" spans="1:7" ht="25.5">
      <c r="A33" s="30"/>
      <c r="B33" s="31">
        <v>75023</v>
      </c>
      <c r="C33" s="32"/>
      <c r="D33" s="33" t="s">
        <v>57</v>
      </c>
      <c r="E33" s="34">
        <f>SUM(E34:E36)</f>
        <v>4000</v>
      </c>
      <c r="F33" s="34">
        <f>SUM(F34:F36)</f>
        <v>3894</v>
      </c>
      <c r="G33" s="72">
        <f t="shared" si="0"/>
        <v>97.35000000000001</v>
      </c>
    </row>
    <row r="34" spans="1:7" ht="15">
      <c r="A34" s="30"/>
      <c r="B34" s="35"/>
      <c r="C34" s="36" t="s">
        <v>72</v>
      </c>
      <c r="D34" s="37" t="s">
        <v>22</v>
      </c>
      <c r="E34" s="38">
        <v>1000</v>
      </c>
      <c r="F34" s="38">
        <v>1203</v>
      </c>
      <c r="G34" s="72">
        <f t="shared" si="0"/>
        <v>120.30000000000001</v>
      </c>
    </row>
    <row r="35" spans="1:7" ht="15">
      <c r="A35" s="30"/>
      <c r="B35" s="35"/>
      <c r="C35" s="36" t="s">
        <v>69</v>
      </c>
      <c r="D35" s="37" t="s">
        <v>19</v>
      </c>
      <c r="E35" s="38">
        <v>2000</v>
      </c>
      <c r="F35" s="38">
        <v>1911</v>
      </c>
      <c r="G35" s="72">
        <f t="shared" si="0"/>
        <v>95.55</v>
      </c>
    </row>
    <row r="36" spans="1:7" ht="15">
      <c r="A36" s="30"/>
      <c r="B36" s="35"/>
      <c r="C36" s="36" t="s">
        <v>67</v>
      </c>
      <c r="D36" s="37" t="s">
        <v>9</v>
      </c>
      <c r="E36" s="38">
        <v>1000</v>
      </c>
      <c r="F36" s="38">
        <v>780</v>
      </c>
      <c r="G36" s="72">
        <f t="shared" si="0"/>
        <v>78</v>
      </c>
    </row>
    <row r="37" spans="1:7" ht="15">
      <c r="A37" s="30"/>
      <c r="B37" s="31">
        <v>75095</v>
      </c>
      <c r="C37" s="36"/>
      <c r="D37" s="33" t="s">
        <v>11</v>
      </c>
      <c r="E37" s="34">
        <f>SUM(E38,E39)</f>
        <v>6600</v>
      </c>
      <c r="F37" s="34">
        <f>SUM(F38,F39)</f>
        <v>6864</v>
      </c>
      <c r="G37" s="72">
        <f t="shared" si="0"/>
        <v>104</v>
      </c>
    </row>
    <row r="38" spans="1:7" ht="15">
      <c r="A38" s="30"/>
      <c r="B38" s="35"/>
      <c r="C38" s="36" t="s">
        <v>72</v>
      </c>
      <c r="D38" s="37" t="s">
        <v>22</v>
      </c>
      <c r="E38" s="38">
        <v>6500</v>
      </c>
      <c r="F38" s="38">
        <v>6764</v>
      </c>
      <c r="G38" s="72">
        <f t="shared" si="0"/>
        <v>104.06153846153848</v>
      </c>
    </row>
    <row r="39" spans="1:7" ht="15">
      <c r="A39" s="30"/>
      <c r="B39" s="35"/>
      <c r="C39" s="36" t="s">
        <v>67</v>
      </c>
      <c r="D39" s="37" t="s">
        <v>9</v>
      </c>
      <c r="E39" s="38">
        <v>100</v>
      </c>
      <c r="F39" s="38">
        <v>100</v>
      </c>
      <c r="G39" s="72">
        <f t="shared" si="0"/>
        <v>100</v>
      </c>
    </row>
    <row r="40" spans="1:7" ht="78.75">
      <c r="A40" s="51">
        <v>751</v>
      </c>
      <c r="B40" s="52"/>
      <c r="C40" s="47"/>
      <c r="D40" s="48" t="s">
        <v>58</v>
      </c>
      <c r="E40" s="49">
        <f>SUM(E41,E45,E43,E47)</f>
        <v>45544</v>
      </c>
      <c r="F40" s="49">
        <f>SUM(F41,F45,F43,F47)</f>
        <v>42956</v>
      </c>
      <c r="G40" s="72">
        <f t="shared" si="0"/>
        <v>94.31758299666257</v>
      </c>
    </row>
    <row r="41" spans="1:7" ht="25.5">
      <c r="A41" s="30"/>
      <c r="B41" s="31">
        <v>75101</v>
      </c>
      <c r="C41" s="32"/>
      <c r="D41" s="33" t="s">
        <v>24</v>
      </c>
      <c r="E41" s="34">
        <v>810</v>
      </c>
      <c r="F41" s="34">
        <v>810</v>
      </c>
      <c r="G41" s="72">
        <f t="shared" si="0"/>
        <v>100</v>
      </c>
    </row>
    <row r="42" spans="1:7" ht="51">
      <c r="A42" s="30"/>
      <c r="B42" s="35"/>
      <c r="C42" s="36" t="s">
        <v>73</v>
      </c>
      <c r="D42" s="37" t="s">
        <v>55</v>
      </c>
      <c r="E42" s="38">
        <v>810</v>
      </c>
      <c r="F42" s="38">
        <v>810</v>
      </c>
      <c r="G42" s="72">
        <f t="shared" si="0"/>
        <v>100</v>
      </c>
    </row>
    <row r="43" spans="1:7" ht="25.5">
      <c r="A43" s="30"/>
      <c r="B43" s="53">
        <v>75107</v>
      </c>
      <c r="C43" s="54"/>
      <c r="D43" s="55" t="s">
        <v>103</v>
      </c>
      <c r="E43" s="55">
        <v>24695</v>
      </c>
      <c r="F43" s="55">
        <v>23577</v>
      </c>
      <c r="G43" s="72">
        <f t="shared" si="0"/>
        <v>95.4727677667544</v>
      </c>
    </row>
    <row r="44" spans="1:7" ht="51">
      <c r="A44" s="30"/>
      <c r="B44" s="35"/>
      <c r="C44" s="36" t="s">
        <v>73</v>
      </c>
      <c r="D44" s="37" t="s">
        <v>55</v>
      </c>
      <c r="E44" s="38">
        <v>24695</v>
      </c>
      <c r="F44" s="38">
        <v>23577</v>
      </c>
      <c r="G44" s="72">
        <f t="shared" si="0"/>
        <v>95.4727677667544</v>
      </c>
    </row>
    <row r="45" spans="1:7" ht="15">
      <c r="A45" s="30"/>
      <c r="B45" s="53">
        <v>75108</v>
      </c>
      <c r="C45" s="54"/>
      <c r="D45" s="55" t="s">
        <v>115</v>
      </c>
      <c r="E45" s="55">
        <v>15725</v>
      </c>
      <c r="F45" s="55">
        <v>15172</v>
      </c>
      <c r="G45" s="72">
        <f t="shared" si="0"/>
        <v>96.48330683624802</v>
      </c>
    </row>
    <row r="46" spans="1:7" ht="51">
      <c r="A46" s="30"/>
      <c r="B46" s="35"/>
      <c r="C46" s="36" t="s">
        <v>73</v>
      </c>
      <c r="D46" s="37" t="s">
        <v>55</v>
      </c>
      <c r="E46" s="38">
        <v>15725</v>
      </c>
      <c r="F46" s="38">
        <v>15172</v>
      </c>
      <c r="G46" s="72">
        <f t="shared" si="0"/>
        <v>96.48330683624802</v>
      </c>
    </row>
    <row r="47" spans="1:7" ht="63.75">
      <c r="A47" s="30"/>
      <c r="B47" s="53">
        <v>75109</v>
      </c>
      <c r="C47" s="54"/>
      <c r="D47" s="55" t="s">
        <v>116</v>
      </c>
      <c r="E47" s="55">
        <v>4314</v>
      </c>
      <c r="F47" s="55">
        <v>3397</v>
      </c>
      <c r="G47" s="72">
        <f t="shared" si="0"/>
        <v>78.743625405656</v>
      </c>
    </row>
    <row r="48" spans="1:7" ht="51">
      <c r="A48" s="30"/>
      <c r="B48" s="35"/>
      <c r="C48" s="36" t="s">
        <v>73</v>
      </c>
      <c r="D48" s="37" t="s">
        <v>55</v>
      </c>
      <c r="E48" s="38">
        <v>4314</v>
      </c>
      <c r="F48" s="38">
        <v>3397</v>
      </c>
      <c r="G48" s="72">
        <f t="shared" si="0"/>
        <v>78.743625405656</v>
      </c>
    </row>
    <row r="49" spans="1:7" ht="31.5">
      <c r="A49" s="51">
        <v>754</v>
      </c>
      <c r="B49" s="52"/>
      <c r="C49" s="47"/>
      <c r="D49" s="48" t="s">
        <v>25</v>
      </c>
      <c r="E49" s="49">
        <f>SUM(E50,E52)</f>
        <v>3442</v>
      </c>
      <c r="F49" s="49">
        <f>SUM(F50,F52)</f>
        <v>3442</v>
      </c>
      <c r="G49" s="72">
        <f t="shared" si="0"/>
        <v>100</v>
      </c>
    </row>
    <row r="50" spans="1:7" ht="15.75">
      <c r="A50" s="51"/>
      <c r="B50" s="31">
        <v>75412</v>
      </c>
      <c r="C50" s="32"/>
      <c r="D50" s="73" t="s">
        <v>117</v>
      </c>
      <c r="E50" s="34">
        <v>2942</v>
      </c>
      <c r="F50" s="34">
        <v>2942</v>
      </c>
      <c r="G50" s="72">
        <f t="shared" si="0"/>
        <v>100</v>
      </c>
    </row>
    <row r="51" spans="1:7" ht="51">
      <c r="A51" s="51"/>
      <c r="B51" s="35"/>
      <c r="C51" s="36" t="s">
        <v>121</v>
      </c>
      <c r="D51" s="37" t="s">
        <v>122</v>
      </c>
      <c r="E51" s="38">
        <v>2942</v>
      </c>
      <c r="F51" s="38">
        <v>2942</v>
      </c>
      <c r="G51" s="72">
        <f t="shared" si="0"/>
        <v>100</v>
      </c>
    </row>
    <row r="52" spans="1:7" ht="15">
      <c r="A52" s="30"/>
      <c r="B52" s="31">
        <v>75414</v>
      </c>
      <c r="C52" s="32"/>
      <c r="D52" s="33" t="s">
        <v>26</v>
      </c>
      <c r="E52" s="34">
        <f>SUM(E53)</f>
        <v>500</v>
      </c>
      <c r="F52" s="34">
        <f>SUM(F53)</f>
        <v>500</v>
      </c>
      <c r="G52" s="72">
        <f t="shared" si="0"/>
        <v>100</v>
      </c>
    </row>
    <row r="53" spans="1:7" ht="51">
      <c r="A53" s="30"/>
      <c r="B53" s="35"/>
      <c r="C53" s="36" t="s">
        <v>73</v>
      </c>
      <c r="D53" s="37" t="s">
        <v>55</v>
      </c>
      <c r="E53" s="38">
        <v>500</v>
      </c>
      <c r="F53" s="38">
        <v>500</v>
      </c>
      <c r="G53" s="72">
        <f t="shared" si="0"/>
        <v>100</v>
      </c>
    </row>
    <row r="54" spans="1:7" ht="126">
      <c r="A54" s="51">
        <v>756</v>
      </c>
      <c r="B54" s="52"/>
      <c r="C54" s="47"/>
      <c r="D54" s="48" t="s">
        <v>97</v>
      </c>
      <c r="E54" s="49">
        <f>SUM(E55,E74,E78,E58,E81,E65)</f>
        <v>1933807</v>
      </c>
      <c r="F54" s="49">
        <f>SUM(F55,F74,F78,F58,F81,F65)</f>
        <v>1972837</v>
      </c>
      <c r="G54" s="72">
        <f t="shared" si="0"/>
        <v>102.0182986202863</v>
      </c>
    </row>
    <row r="55" spans="1:7" ht="25.5">
      <c r="A55" s="30"/>
      <c r="B55" s="31">
        <v>75601</v>
      </c>
      <c r="C55" s="32"/>
      <c r="D55" s="33" t="s">
        <v>27</v>
      </c>
      <c r="E55" s="34">
        <f>SUM(E56:E57)</f>
        <v>54000</v>
      </c>
      <c r="F55" s="34">
        <f>SUM(F56:F57)</f>
        <v>30421</v>
      </c>
      <c r="G55" s="72">
        <f t="shared" si="0"/>
        <v>56.33518518518519</v>
      </c>
    </row>
    <row r="56" spans="1:7" ht="38.25">
      <c r="A56" s="30"/>
      <c r="B56" s="35"/>
      <c r="C56" s="36" t="s">
        <v>74</v>
      </c>
      <c r="D56" s="37" t="s">
        <v>59</v>
      </c>
      <c r="E56" s="38">
        <v>54000</v>
      </c>
      <c r="F56" s="38">
        <v>30373</v>
      </c>
      <c r="G56" s="72">
        <f t="shared" si="0"/>
        <v>56.24629629629629</v>
      </c>
    </row>
    <row r="57" spans="1:7" ht="25.5">
      <c r="A57" s="39"/>
      <c r="B57" s="56"/>
      <c r="C57" s="36" t="s">
        <v>75</v>
      </c>
      <c r="D57" s="37" t="s">
        <v>28</v>
      </c>
      <c r="E57" s="38">
        <v>0</v>
      </c>
      <c r="F57" s="38">
        <v>48</v>
      </c>
      <c r="G57" s="72"/>
    </row>
    <row r="58" spans="1:7" ht="63.75">
      <c r="A58" s="39"/>
      <c r="B58" s="57">
        <v>75615</v>
      </c>
      <c r="C58" s="58"/>
      <c r="D58" s="33" t="s">
        <v>95</v>
      </c>
      <c r="E58" s="42">
        <f>SUM(E59:E64)</f>
        <v>388550</v>
      </c>
      <c r="F58" s="42">
        <f>SUM(F59:F64)</f>
        <v>391793</v>
      </c>
      <c r="G58" s="72">
        <f t="shared" si="0"/>
        <v>100.83464161626561</v>
      </c>
    </row>
    <row r="59" spans="1:7" ht="12.75">
      <c r="A59" s="39"/>
      <c r="B59" s="56"/>
      <c r="C59" s="58" t="s">
        <v>76</v>
      </c>
      <c r="D59" s="39" t="s">
        <v>29</v>
      </c>
      <c r="E59" s="59">
        <v>371000</v>
      </c>
      <c r="F59" s="59">
        <v>373763</v>
      </c>
      <c r="G59" s="72">
        <f t="shared" si="0"/>
        <v>100.74474393530997</v>
      </c>
    </row>
    <row r="60" spans="1:7" ht="12.75">
      <c r="A60" s="39"/>
      <c r="B60" s="56"/>
      <c r="C60" s="58" t="s">
        <v>77</v>
      </c>
      <c r="D60" s="39" t="s">
        <v>30</v>
      </c>
      <c r="E60" s="59">
        <v>2900</v>
      </c>
      <c r="F60" s="59">
        <v>2919</v>
      </c>
      <c r="G60" s="72">
        <f t="shared" si="0"/>
        <v>100.6551724137931</v>
      </c>
    </row>
    <row r="61" spans="1:7" ht="12.75">
      <c r="A61" s="39"/>
      <c r="B61" s="56"/>
      <c r="C61" s="58" t="s">
        <v>78</v>
      </c>
      <c r="D61" s="39" t="s">
        <v>31</v>
      </c>
      <c r="E61" s="59">
        <v>5300</v>
      </c>
      <c r="F61" s="59">
        <v>5227</v>
      </c>
      <c r="G61" s="72">
        <f t="shared" si="0"/>
        <v>98.62264150943396</v>
      </c>
    </row>
    <row r="62" spans="1:7" ht="12.75">
      <c r="A62" s="39"/>
      <c r="B62" s="56"/>
      <c r="C62" s="58" t="s">
        <v>79</v>
      </c>
      <c r="D62" s="39" t="s">
        <v>32</v>
      </c>
      <c r="E62" s="59">
        <v>1350</v>
      </c>
      <c r="F62" s="59">
        <v>1353</v>
      </c>
      <c r="G62" s="72">
        <f t="shared" si="0"/>
        <v>100.22222222222221</v>
      </c>
    </row>
    <row r="63" spans="1:7" ht="12.75">
      <c r="A63" s="39"/>
      <c r="B63" s="56"/>
      <c r="C63" s="58" t="s">
        <v>82</v>
      </c>
      <c r="D63" s="39" t="s">
        <v>33</v>
      </c>
      <c r="E63" s="59">
        <v>6000</v>
      </c>
      <c r="F63" s="59">
        <v>6548</v>
      </c>
      <c r="G63" s="72">
        <f t="shared" si="0"/>
        <v>109.13333333333333</v>
      </c>
    </row>
    <row r="64" spans="1:7" ht="25.5">
      <c r="A64" s="39"/>
      <c r="B64" s="56"/>
      <c r="C64" s="58" t="s">
        <v>75</v>
      </c>
      <c r="D64" s="37" t="s">
        <v>28</v>
      </c>
      <c r="E64" s="59">
        <v>2000</v>
      </c>
      <c r="F64" s="59">
        <v>1983</v>
      </c>
      <c r="G64" s="72">
        <f t="shared" si="0"/>
        <v>99.15</v>
      </c>
    </row>
    <row r="65" spans="1:7" ht="63.75">
      <c r="A65" s="39"/>
      <c r="B65" s="57">
        <v>75616</v>
      </c>
      <c r="C65" s="58"/>
      <c r="D65" s="33" t="s">
        <v>123</v>
      </c>
      <c r="E65" s="42">
        <f>SUM(E66:E73)</f>
        <v>752070</v>
      </c>
      <c r="F65" s="42">
        <f>SUM(F66:F73)</f>
        <v>764501</v>
      </c>
      <c r="G65" s="72">
        <f t="shared" si="0"/>
        <v>101.65290464983312</v>
      </c>
    </row>
    <row r="66" spans="1:7" ht="12.75">
      <c r="A66" s="39"/>
      <c r="B66" s="56"/>
      <c r="C66" s="58" t="s">
        <v>76</v>
      </c>
      <c r="D66" s="39" t="s">
        <v>29</v>
      </c>
      <c r="E66" s="59">
        <v>91000</v>
      </c>
      <c r="F66" s="59">
        <v>96374</v>
      </c>
      <c r="G66" s="72">
        <f t="shared" si="0"/>
        <v>105.90549450549452</v>
      </c>
    </row>
    <row r="67" spans="1:7" ht="12.75">
      <c r="A67" s="39"/>
      <c r="B67" s="56"/>
      <c r="C67" s="58" t="s">
        <v>77</v>
      </c>
      <c r="D67" s="39" t="s">
        <v>30</v>
      </c>
      <c r="E67" s="59">
        <v>516000</v>
      </c>
      <c r="F67" s="59">
        <v>515949</v>
      </c>
      <c r="G67" s="72">
        <f t="shared" si="0"/>
        <v>99.99011627906977</v>
      </c>
    </row>
    <row r="68" spans="1:7" ht="12.75">
      <c r="A68" s="39"/>
      <c r="B68" s="56"/>
      <c r="C68" s="58" t="s">
        <v>78</v>
      </c>
      <c r="D68" s="39" t="s">
        <v>31</v>
      </c>
      <c r="E68" s="59">
        <v>52000</v>
      </c>
      <c r="F68" s="59">
        <v>51480</v>
      </c>
      <c r="G68" s="72">
        <f t="shared" si="0"/>
        <v>99</v>
      </c>
    </row>
    <row r="69" spans="1:7" ht="12.75">
      <c r="A69" s="39"/>
      <c r="B69" s="56"/>
      <c r="C69" s="58" t="s">
        <v>79</v>
      </c>
      <c r="D69" s="39" t="s">
        <v>32</v>
      </c>
      <c r="E69" s="59">
        <v>38000</v>
      </c>
      <c r="F69" s="59">
        <v>47713</v>
      </c>
      <c r="G69" s="72">
        <f t="shared" si="0"/>
        <v>125.56052631578947</v>
      </c>
    </row>
    <row r="70" spans="1:7" ht="12.75">
      <c r="A70" s="39"/>
      <c r="B70" s="56"/>
      <c r="C70" s="36" t="s">
        <v>80</v>
      </c>
      <c r="D70" s="37" t="s">
        <v>34</v>
      </c>
      <c r="E70" s="59">
        <v>3070</v>
      </c>
      <c r="F70" s="59">
        <v>3246</v>
      </c>
      <c r="G70" s="72">
        <f t="shared" si="0"/>
        <v>105.73289902280129</v>
      </c>
    </row>
    <row r="71" spans="1:7" ht="12.75">
      <c r="A71" s="39"/>
      <c r="B71" s="56"/>
      <c r="C71" s="36" t="s">
        <v>81</v>
      </c>
      <c r="D71" s="37" t="s">
        <v>35</v>
      </c>
      <c r="E71" s="59">
        <v>11000</v>
      </c>
      <c r="F71" s="59">
        <v>13645</v>
      </c>
      <c r="G71" s="72">
        <f t="shared" si="0"/>
        <v>124.04545454545455</v>
      </c>
    </row>
    <row r="72" spans="1:7" ht="12.75">
      <c r="A72" s="39"/>
      <c r="B72" s="56"/>
      <c r="C72" s="58" t="s">
        <v>82</v>
      </c>
      <c r="D72" s="39" t="s">
        <v>33</v>
      </c>
      <c r="E72" s="59">
        <v>31000</v>
      </c>
      <c r="F72" s="59">
        <v>27102</v>
      </c>
      <c r="G72" s="72">
        <f t="shared" si="0"/>
        <v>87.42580645161291</v>
      </c>
    </row>
    <row r="73" spans="1:7" ht="25.5">
      <c r="A73" s="39"/>
      <c r="B73" s="56"/>
      <c r="C73" s="58" t="s">
        <v>75</v>
      </c>
      <c r="D73" s="37" t="s">
        <v>28</v>
      </c>
      <c r="E73" s="59">
        <v>10000</v>
      </c>
      <c r="F73" s="59">
        <v>8992</v>
      </c>
      <c r="G73" s="72">
        <f aca="true" t="shared" si="1" ref="G73:G134">SUM(F73/E73*100)</f>
        <v>89.92</v>
      </c>
    </row>
    <row r="74" spans="1:7" ht="38.25">
      <c r="A74" s="30"/>
      <c r="B74" s="31">
        <v>75618</v>
      </c>
      <c r="C74" s="32"/>
      <c r="D74" s="53" t="s">
        <v>96</v>
      </c>
      <c r="E74" s="34">
        <f>SUM(E75:E77)</f>
        <v>59500</v>
      </c>
      <c r="F74" s="34">
        <f>SUM(F75:F77)</f>
        <v>79416</v>
      </c>
      <c r="G74" s="72">
        <f t="shared" si="1"/>
        <v>133.47226890756303</v>
      </c>
    </row>
    <row r="75" spans="1:7" ht="15">
      <c r="A75" s="30"/>
      <c r="B75" s="35"/>
      <c r="C75" s="36" t="s">
        <v>83</v>
      </c>
      <c r="D75" s="37" t="s">
        <v>36</v>
      </c>
      <c r="E75" s="38">
        <v>17000</v>
      </c>
      <c r="F75" s="38">
        <v>29880</v>
      </c>
      <c r="G75" s="72">
        <f t="shared" si="1"/>
        <v>175.76470588235293</v>
      </c>
    </row>
    <row r="76" spans="1:7" ht="25.5">
      <c r="A76" s="30"/>
      <c r="B76" s="35"/>
      <c r="C76" s="36" t="s">
        <v>84</v>
      </c>
      <c r="D76" s="37" t="s">
        <v>23</v>
      </c>
      <c r="E76" s="38">
        <v>40000</v>
      </c>
      <c r="F76" s="38">
        <v>46286</v>
      </c>
      <c r="G76" s="72">
        <f t="shared" si="1"/>
        <v>115.71499999999999</v>
      </c>
    </row>
    <row r="77" spans="1:7" ht="38.25">
      <c r="A77" s="30"/>
      <c r="B77" s="35"/>
      <c r="C77" s="36" t="s">
        <v>104</v>
      </c>
      <c r="D77" s="37" t="s">
        <v>105</v>
      </c>
      <c r="E77" s="38">
        <v>2500</v>
      </c>
      <c r="F77" s="38">
        <v>3250</v>
      </c>
      <c r="G77" s="72">
        <f t="shared" si="1"/>
        <v>130</v>
      </c>
    </row>
    <row r="78" spans="1:7" ht="25.5">
      <c r="A78" s="30"/>
      <c r="B78" s="31">
        <v>75621</v>
      </c>
      <c r="C78" s="32"/>
      <c r="D78" s="33" t="s">
        <v>37</v>
      </c>
      <c r="E78" s="34">
        <f>SUM(E79:E80)</f>
        <v>642687</v>
      </c>
      <c r="F78" s="34">
        <f>SUM(F79:F80)</f>
        <v>669466</v>
      </c>
      <c r="G78" s="72">
        <f t="shared" si="1"/>
        <v>104.16672501544298</v>
      </c>
    </row>
    <row r="79" spans="1:7" ht="15">
      <c r="A79" s="30"/>
      <c r="B79" s="35"/>
      <c r="C79" s="36" t="s">
        <v>85</v>
      </c>
      <c r="D79" s="37" t="s">
        <v>38</v>
      </c>
      <c r="E79" s="38">
        <v>639187</v>
      </c>
      <c r="F79" s="38">
        <v>662808</v>
      </c>
      <c r="G79" s="72">
        <f t="shared" si="1"/>
        <v>103.69547565892299</v>
      </c>
    </row>
    <row r="80" spans="1:7" ht="15">
      <c r="A80" s="30"/>
      <c r="B80" s="35"/>
      <c r="C80" s="36" t="s">
        <v>86</v>
      </c>
      <c r="D80" s="37" t="s">
        <v>39</v>
      </c>
      <c r="E80" s="38">
        <v>3500</v>
      </c>
      <c r="F80" s="38">
        <v>6658</v>
      </c>
      <c r="G80" s="72">
        <f t="shared" si="1"/>
        <v>190.22857142857143</v>
      </c>
    </row>
    <row r="81" spans="1:7" ht="15">
      <c r="A81" s="30"/>
      <c r="B81" s="31">
        <v>75624</v>
      </c>
      <c r="C81" s="32"/>
      <c r="D81" s="33" t="s">
        <v>52</v>
      </c>
      <c r="E81" s="34">
        <v>37000</v>
      </c>
      <c r="F81" s="34">
        <v>37240</v>
      </c>
      <c r="G81" s="72">
        <f t="shared" si="1"/>
        <v>100.64864864864865</v>
      </c>
    </row>
    <row r="82" spans="1:7" ht="25.5">
      <c r="A82" s="30"/>
      <c r="B82" s="35"/>
      <c r="C82" s="36" t="s">
        <v>87</v>
      </c>
      <c r="D82" s="60" t="s">
        <v>15</v>
      </c>
      <c r="E82" s="38">
        <v>37000</v>
      </c>
      <c r="F82" s="38">
        <v>37240</v>
      </c>
      <c r="G82" s="72">
        <f t="shared" si="1"/>
        <v>100.64864864864865</v>
      </c>
    </row>
    <row r="83" spans="1:7" ht="15.75">
      <c r="A83" s="51">
        <v>758</v>
      </c>
      <c r="B83" s="61"/>
      <c r="C83" s="62"/>
      <c r="D83" s="48" t="s">
        <v>40</v>
      </c>
      <c r="E83" s="49">
        <f>SUM(E84,E86)</f>
        <v>4295984</v>
      </c>
      <c r="F83" s="49">
        <f>SUM(F84,F86)</f>
        <v>4295984</v>
      </c>
      <c r="G83" s="72">
        <f t="shared" si="1"/>
        <v>100</v>
      </c>
    </row>
    <row r="84" spans="1:7" ht="25.5">
      <c r="A84" s="30"/>
      <c r="B84" s="31">
        <v>75801</v>
      </c>
      <c r="C84" s="32"/>
      <c r="D84" s="33" t="s">
        <v>41</v>
      </c>
      <c r="E84" s="34">
        <f>SUM(E85)</f>
        <v>2949755</v>
      </c>
      <c r="F84" s="34">
        <f>SUM(F85)</f>
        <v>2949755</v>
      </c>
      <c r="G84" s="72">
        <f t="shared" si="1"/>
        <v>100</v>
      </c>
    </row>
    <row r="85" spans="1:7" ht="15">
      <c r="A85" s="30"/>
      <c r="B85" s="35"/>
      <c r="C85" s="36" t="s">
        <v>88</v>
      </c>
      <c r="D85" s="37" t="s">
        <v>42</v>
      </c>
      <c r="E85" s="38">
        <v>2949755</v>
      </c>
      <c r="F85" s="38">
        <v>2949755</v>
      </c>
      <c r="G85" s="72">
        <f t="shared" si="1"/>
        <v>100</v>
      </c>
    </row>
    <row r="86" spans="1:7" ht="25.5">
      <c r="A86" s="39"/>
      <c r="B86" s="41">
        <v>75807</v>
      </c>
      <c r="C86" s="36"/>
      <c r="D86" s="33" t="s">
        <v>62</v>
      </c>
      <c r="E86" s="34">
        <v>1346229</v>
      </c>
      <c r="F86" s="34">
        <v>1346229</v>
      </c>
      <c r="G86" s="72">
        <f t="shared" si="1"/>
        <v>100</v>
      </c>
    </row>
    <row r="87" spans="1:7" ht="12.75">
      <c r="A87" s="39"/>
      <c r="B87" s="39"/>
      <c r="C87" s="36" t="s">
        <v>88</v>
      </c>
      <c r="D87" s="37" t="s">
        <v>42</v>
      </c>
      <c r="E87" s="38">
        <v>1346229</v>
      </c>
      <c r="F87" s="38">
        <v>1346229</v>
      </c>
      <c r="G87" s="72">
        <f t="shared" si="1"/>
        <v>100</v>
      </c>
    </row>
    <row r="88" spans="1:7" ht="15.75">
      <c r="A88" s="51">
        <v>801</v>
      </c>
      <c r="B88" s="52"/>
      <c r="C88" s="47"/>
      <c r="D88" s="48" t="s">
        <v>43</v>
      </c>
      <c r="E88" s="49">
        <f>SUM(E89,E95,E98)</f>
        <v>507770</v>
      </c>
      <c r="F88" s="49">
        <f>SUM(F89,F95,F98)</f>
        <v>404602</v>
      </c>
      <c r="G88" s="72">
        <f t="shared" si="1"/>
        <v>79.68213955137169</v>
      </c>
    </row>
    <row r="89" spans="1:7" ht="15">
      <c r="A89" s="30"/>
      <c r="B89" s="31">
        <v>80101</v>
      </c>
      <c r="C89" s="32"/>
      <c r="D89" s="33" t="s">
        <v>44</v>
      </c>
      <c r="E89" s="34">
        <f>SUM(E90:E94)</f>
        <v>374220</v>
      </c>
      <c r="F89" s="34">
        <f>SUM(F90:F94)</f>
        <v>371392</v>
      </c>
      <c r="G89" s="72">
        <f t="shared" si="1"/>
        <v>99.24429479985035</v>
      </c>
    </row>
    <row r="90" spans="1:7" ht="76.5">
      <c r="A90" s="39"/>
      <c r="B90" s="56"/>
      <c r="C90" s="36" t="s">
        <v>68</v>
      </c>
      <c r="D90" s="37" t="s">
        <v>12</v>
      </c>
      <c r="E90" s="38">
        <v>21400</v>
      </c>
      <c r="F90" s="38">
        <v>18922</v>
      </c>
      <c r="G90" s="72">
        <f t="shared" si="1"/>
        <v>88.42056074766356</v>
      </c>
    </row>
    <row r="91" spans="1:7" ht="12.75">
      <c r="A91" s="39"/>
      <c r="B91" s="56"/>
      <c r="C91" s="58" t="s">
        <v>69</v>
      </c>
      <c r="D91" s="39" t="s">
        <v>19</v>
      </c>
      <c r="E91" s="59">
        <v>200</v>
      </c>
      <c r="F91" s="59">
        <v>350</v>
      </c>
      <c r="G91" s="72">
        <f t="shared" si="1"/>
        <v>175</v>
      </c>
    </row>
    <row r="92" spans="1:7" ht="15">
      <c r="A92" s="30"/>
      <c r="B92" s="35"/>
      <c r="C92" s="36" t="s">
        <v>67</v>
      </c>
      <c r="D92" s="37" t="s">
        <v>9</v>
      </c>
      <c r="E92" s="38">
        <v>1000</v>
      </c>
      <c r="F92" s="38">
        <v>500</v>
      </c>
      <c r="G92" s="72">
        <f t="shared" si="1"/>
        <v>50</v>
      </c>
    </row>
    <row r="93" spans="1:7" ht="38.25">
      <c r="A93" s="30"/>
      <c r="B93" s="35"/>
      <c r="C93" s="36" t="s">
        <v>89</v>
      </c>
      <c r="D93" s="37" t="s">
        <v>60</v>
      </c>
      <c r="E93" s="38">
        <v>1620</v>
      </c>
      <c r="F93" s="38">
        <v>1620</v>
      </c>
      <c r="G93" s="72">
        <f t="shared" si="1"/>
        <v>100</v>
      </c>
    </row>
    <row r="94" spans="1:7" ht="25.5">
      <c r="A94" s="30"/>
      <c r="B94" s="35"/>
      <c r="C94" s="36" t="s">
        <v>90</v>
      </c>
      <c r="D94" s="37" t="s">
        <v>93</v>
      </c>
      <c r="E94" s="38">
        <v>350000</v>
      </c>
      <c r="F94" s="38">
        <v>350000</v>
      </c>
      <c r="G94" s="72">
        <f t="shared" si="1"/>
        <v>100</v>
      </c>
    </row>
    <row r="95" spans="1:7" ht="15">
      <c r="A95" s="30"/>
      <c r="B95" s="31">
        <v>80104</v>
      </c>
      <c r="C95" s="32"/>
      <c r="D95" s="33" t="s">
        <v>48</v>
      </c>
      <c r="E95" s="34">
        <f>SUM(E96:E97)</f>
        <v>33550</v>
      </c>
      <c r="F95" s="34">
        <f>SUM(F96:F97)</f>
        <v>33210</v>
      </c>
      <c r="G95" s="72">
        <f t="shared" si="1"/>
        <v>98.9865871833085</v>
      </c>
    </row>
    <row r="96" spans="1:7" ht="15">
      <c r="A96" s="30"/>
      <c r="B96" s="35"/>
      <c r="C96" s="36" t="s">
        <v>67</v>
      </c>
      <c r="D96" s="37" t="s">
        <v>9</v>
      </c>
      <c r="E96" s="38">
        <v>31600</v>
      </c>
      <c r="F96" s="38">
        <v>31260</v>
      </c>
      <c r="G96" s="72">
        <f t="shared" si="1"/>
        <v>98.9240506329114</v>
      </c>
    </row>
    <row r="97" spans="1:7" ht="15">
      <c r="A97" s="30"/>
      <c r="B97" s="35"/>
      <c r="C97" s="36" t="s">
        <v>111</v>
      </c>
      <c r="D97" s="37" t="s">
        <v>118</v>
      </c>
      <c r="E97" s="38">
        <v>1950</v>
      </c>
      <c r="F97" s="38">
        <v>1950</v>
      </c>
      <c r="G97" s="72">
        <f t="shared" si="1"/>
        <v>100</v>
      </c>
    </row>
    <row r="98" spans="1:7" ht="15">
      <c r="A98" s="30"/>
      <c r="B98" s="31">
        <v>80195</v>
      </c>
      <c r="C98" s="32"/>
      <c r="D98" s="33" t="s">
        <v>11</v>
      </c>
      <c r="E98" s="34">
        <v>100000</v>
      </c>
      <c r="F98" s="34">
        <v>0</v>
      </c>
      <c r="G98" s="72">
        <f t="shared" si="1"/>
        <v>0</v>
      </c>
    </row>
    <row r="99" spans="1:7" ht="38.25">
      <c r="A99" s="30"/>
      <c r="B99" s="35"/>
      <c r="C99" s="36" t="s">
        <v>89</v>
      </c>
      <c r="D99" s="37" t="s">
        <v>60</v>
      </c>
      <c r="E99" s="38">
        <v>100000</v>
      </c>
      <c r="F99" s="38">
        <v>0</v>
      </c>
      <c r="G99" s="72">
        <f t="shared" si="1"/>
        <v>0</v>
      </c>
    </row>
    <row r="100" spans="1:7" ht="15.75">
      <c r="A100" s="51">
        <v>851</v>
      </c>
      <c r="B100" s="52"/>
      <c r="C100" s="47"/>
      <c r="D100" s="48" t="s">
        <v>45</v>
      </c>
      <c r="E100" s="49">
        <f>SUM(E101)</f>
        <v>26100</v>
      </c>
      <c r="F100" s="49">
        <f>SUM(F101)</f>
        <v>28275</v>
      </c>
      <c r="G100" s="72">
        <f t="shared" si="1"/>
        <v>108.33333333333333</v>
      </c>
    </row>
    <row r="101" spans="1:7" ht="12.75">
      <c r="A101" s="39"/>
      <c r="B101" s="57">
        <v>85195</v>
      </c>
      <c r="C101" s="63"/>
      <c r="D101" s="41" t="s">
        <v>11</v>
      </c>
      <c r="E101" s="42">
        <f>SUM(E102)</f>
        <v>26100</v>
      </c>
      <c r="F101" s="42">
        <f>SUM(F102)</f>
        <v>28275</v>
      </c>
      <c r="G101" s="72">
        <f t="shared" si="1"/>
        <v>108.33333333333333</v>
      </c>
    </row>
    <row r="102" spans="1:7" ht="15">
      <c r="A102" s="30"/>
      <c r="B102" s="35"/>
      <c r="C102" s="36" t="s">
        <v>72</v>
      </c>
      <c r="D102" s="37" t="s">
        <v>22</v>
      </c>
      <c r="E102" s="38">
        <v>26100</v>
      </c>
      <c r="F102" s="38">
        <v>28275</v>
      </c>
      <c r="G102" s="72">
        <f t="shared" si="1"/>
        <v>108.33333333333333</v>
      </c>
    </row>
    <row r="103" spans="1:7" ht="15.75">
      <c r="A103" s="51">
        <v>852</v>
      </c>
      <c r="B103" s="64"/>
      <c r="C103" s="65"/>
      <c r="D103" s="48" t="s">
        <v>63</v>
      </c>
      <c r="E103" s="49">
        <f>SUM(E104,E109,E112,E116,E118,E107)</f>
        <v>586336</v>
      </c>
      <c r="F103" s="49">
        <f>SUM(F104,F109,F112,F116,F118,F107)</f>
        <v>561694</v>
      </c>
      <c r="G103" s="72">
        <f t="shared" si="1"/>
        <v>95.79729029089124</v>
      </c>
    </row>
    <row r="104" spans="1:7" ht="38.25">
      <c r="A104" s="30"/>
      <c r="B104" s="31">
        <v>85212</v>
      </c>
      <c r="C104" s="32"/>
      <c r="D104" s="33" t="s">
        <v>119</v>
      </c>
      <c r="E104" s="34">
        <f>SUM(E105:E106)</f>
        <v>456121</v>
      </c>
      <c r="F104" s="34">
        <f>SUM(F105:F106)</f>
        <v>432394</v>
      </c>
      <c r="G104" s="72">
        <f t="shared" si="1"/>
        <v>94.79809085746984</v>
      </c>
    </row>
    <row r="105" spans="1:7" ht="51">
      <c r="A105" s="30"/>
      <c r="B105" s="35"/>
      <c r="C105" s="36" t="s">
        <v>73</v>
      </c>
      <c r="D105" s="37" t="s">
        <v>55</v>
      </c>
      <c r="E105" s="38">
        <v>451121</v>
      </c>
      <c r="F105" s="38">
        <v>427454</v>
      </c>
      <c r="G105" s="72">
        <f t="shared" si="1"/>
        <v>94.75373569397124</v>
      </c>
    </row>
    <row r="106" spans="1:7" ht="51">
      <c r="A106" s="30"/>
      <c r="B106" s="35"/>
      <c r="C106" s="36" t="s">
        <v>91</v>
      </c>
      <c r="D106" s="37" t="s">
        <v>124</v>
      </c>
      <c r="E106" s="38">
        <v>5000</v>
      </c>
      <c r="F106" s="38">
        <v>4940</v>
      </c>
      <c r="G106" s="72">
        <f t="shared" si="1"/>
        <v>98.8</v>
      </c>
    </row>
    <row r="107" spans="1:7" ht="51">
      <c r="A107" s="30"/>
      <c r="B107" s="31">
        <v>85213</v>
      </c>
      <c r="C107" s="32"/>
      <c r="D107" s="33" t="s">
        <v>106</v>
      </c>
      <c r="E107" s="34">
        <v>285</v>
      </c>
      <c r="F107" s="34">
        <v>285</v>
      </c>
      <c r="G107" s="72">
        <f t="shared" si="1"/>
        <v>100</v>
      </c>
    </row>
    <row r="108" spans="1:7" ht="51">
      <c r="A108" s="30"/>
      <c r="B108" s="35"/>
      <c r="C108" s="36" t="s">
        <v>73</v>
      </c>
      <c r="D108" s="37" t="s">
        <v>55</v>
      </c>
      <c r="E108" s="38">
        <v>285</v>
      </c>
      <c r="F108" s="38">
        <v>285</v>
      </c>
      <c r="G108" s="72">
        <f t="shared" si="1"/>
        <v>100</v>
      </c>
    </row>
    <row r="109" spans="1:7" ht="25.5">
      <c r="A109" s="30"/>
      <c r="B109" s="31">
        <v>85214</v>
      </c>
      <c r="C109" s="32"/>
      <c r="D109" s="33" t="s">
        <v>125</v>
      </c>
      <c r="E109" s="34">
        <f>SUM(E110,E111)</f>
        <v>12500</v>
      </c>
      <c r="F109" s="34">
        <f>SUM(F110,F111)</f>
        <v>11672</v>
      </c>
      <c r="G109" s="72">
        <f t="shared" si="1"/>
        <v>93.376</v>
      </c>
    </row>
    <row r="110" spans="1:7" ht="51">
      <c r="A110" s="30"/>
      <c r="B110" s="35"/>
      <c r="C110" s="36" t="s">
        <v>73</v>
      </c>
      <c r="D110" s="37" t="s">
        <v>55</v>
      </c>
      <c r="E110" s="38">
        <v>2500</v>
      </c>
      <c r="F110" s="38">
        <v>1672</v>
      </c>
      <c r="G110" s="72">
        <f t="shared" si="1"/>
        <v>66.88</v>
      </c>
    </row>
    <row r="111" spans="1:7" ht="38.25">
      <c r="A111" s="30"/>
      <c r="B111" s="35"/>
      <c r="C111" s="36" t="s">
        <v>89</v>
      </c>
      <c r="D111" s="37" t="s">
        <v>60</v>
      </c>
      <c r="E111" s="38">
        <v>10000</v>
      </c>
      <c r="F111" s="38">
        <v>10000</v>
      </c>
      <c r="G111" s="72">
        <f t="shared" si="1"/>
        <v>100</v>
      </c>
    </row>
    <row r="112" spans="1:7" ht="15">
      <c r="A112" s="30"/>
      <c r="B112" s="31">
        <v>85219</v>
      </c>
      <c r="C112" s="32"/>
      <c r="D112" s="33" t="s">
        <v>46</v>
      </c>
      <c r="E112" s="34">
        <f>SUM(E113:E115)</f>
        <v>101230</v>
      </c>
      <c r="F112" s="34">
        <f>SUM(F113:F115)</f>
        <v>101176</v>
      </c>
      <c r="G112" s="72">
        <f t="shared" si="1"/>
        <v>99.94665612960586</v>
      </c>
    </row>
    <row r="113" spans="1:7" ht="15">
      <c r="A113" s="30"/>
      <c r="B113" s="35"/>
      <c r="C113" s="36" t="s">
        <v>69</v>
      </c>
      <c r="D113" s="37" t="s">
        <v>19</v>
      </c>
      <c r="E113" s="38">
        <v>200</v>
      </c>
      <c r="F113" s="38">
        <v>151</v>
      </c>
      <c r="G113" s="72">
        <f t="shared" si="1"/>
        <v>75.5</v>
      </c>
    </row>
    <row r="114" spans="1:7" ht="15">
      <c r="A114" s="30"/>
      <c r="B114" s="35"/>
      <c r="C114" s="36" t="s">
        <v>67</v>
      </c>
      <c r="D114" s="37" t="s">
        <v>9</v>
      </c>
      <c r="E114" s="38">
        <v>30</v>
      </c>
      <c r="F114" s="38">
        <v>25</v>
      </c>
      <c r="G114" s="72">
        <f t="shared" si="1"/>
        <v>83.33333333333334</v>
      </c>
    </row>
    <row r="115" spans="1:7" ht="38.25">
      <c r="A115" s="30"/>
      <c r="B115" s="35"/>
      <c r="C115" s="36" t="s">
        <v>89</v>
      </c>
      <c r="D115" s="37" t="s">
        <v>60</v>
      </c>
      <c r="E115" s="38">
        <v>101000</v>
      </c>
      <c r="F115" s="38">
        <v>101000</v>
      </c>
      <c r="G115" s="72">
        <f t="shared" si="1"/>
        <v>100</v>
      </c>
    </row>
    <row r="116" spans="1:7" ht="25.5">
      <c r="A116" s="30"/>
      <c r="B116" s="31">
        <v>85228</v>
      </c>
      <c r="C116" s="32"/>
      <c r="D116" s="33" t="s">
        <v>47</v>
      </c>
      <c r="E116" s="34">
        <v>4000</v>
      </c>
      <c r="F116" s="34">
        <v>3967</v>
      </c>
      <c r="G116" s="72">
        <f t="shared" si="1"/>
        <v>99.175</v>
      </c>
    </row>
    <row r="117" spans="1:7" ht="15">
      <c r="A117" s="30"/>
      <c r="B117" s="31"/>
      <c r="C117" s="36" t="s">
        <v>72</v>
      </c>
      <c r="D117" s="37" t="s">
        <v>22</v>
      </c>
      <c r="E117" s="38">
        <v>4000</v>
      </c>
      <c r="F117" s="38">
        <v>3967</v>
      </c>
      <c r="G117" s="72">
        <f t="shared" si="1"/>
        <v>99.175</v>
      </c>
    </row>
    <row r="118" spans="1:7" ht="15">
      <c r="A118" s="30"/>
      <c r="B118" s="31">
        <v>85295</v>
      </c>
      <c r="C118" s="36"/>
      <c r="D118" s="33" t="s">
        <v>11</v>
      </c>
      <c r="E118" s="34">
        <v>12200</v>
      </c>
      <c r="F118" s="34">
        <v>12200</v>
      </c>
      <c r="G118" s="72">
        <f t="shared" si="1"/>
        <v>100</v>
      </c>
    </row>
    <row r="119" spans="1:7" ht="38.25">
      <c r="A119" s="30"/>
      <c r="B119" s="31"/>
      <c r="C119" s="36" t="s">
        <v>89</v>
      </c>
      <c r="D119" s="37" t="s">
        <v>60</v>
      </c>
      <c r="E119" s="38">
        <v>12200</v>
      </c>
      <c r="F119" s="38">
        <v>12200</v>
      </c>
      <c r="G119" s="72">
        <f t="shared" si="1"/>
        <v>100</v>
      </c>
    </row>
    <row r="120" spans="1:7" ht="31.5">
      <c r="A120" s="51">
        <v>854</v>
      </c>
      <c r="B120" s="52"/>
      <c r="C120" s="47"/>
      <c r="D120" s="48" t="s">
        <v>107</v>
      </c>
      <c r="E120" s="49">
        <f>SUM(E121,E123)</f>
        <v>32193</v>
      </c>
      <c r="F120" s="49">
        <f>SUM(F121,F123)</f>
        <v>32193</v>
      </c>
      <c r="G120" s="72">
        <f t="shared" si="1"/>
        <v>100</v>
      </c>
    </row>
    <row r="121" spans="1:7" ht="12.75">
      <c r="A121" s="39"/>
      <c r="B121" s="57">
        <v>85401</v>
      </c>
      <c r="C121" s="63"/>
      <c r="D121" s="41" t="s">
        <v>108</v>
      </c>
      <c r="E121" s="42">
        <v>5653</v>
      </c>
      <c r="F121" s="42">
        <v>5653</v>
      </c>
      <c r="G121" s="72">
        <f t="shared" si="1"/>
        <v>100</v>
      </c>
    </row>
    <row r="122" spans="1:7" ht="12.75">
      <c r="A122" s="39"/>
      <c r="B122" s="56"/>
      <c r="C122" s="58" t="s">
        <v>111</v>
      </c>
      <c r="D122" s="37" t="s">
        <v>118</v>
      </c>
      <c r="E122" s="59">
        <v>5653</v>
      </c>
      <c r="F122" s="59">
        <v>5653</v>
      </c>
      <c r="G122" s="72">
        <f t="shared" si="1"/>
        <v>100</v>
      </c>
    </row>
    <row r="123" spans="1:7" ht="12.75">
      <c r="A123" s="39"/>
      <c r="B123" s="57">
        <v>85415</v>
      </c>
      <c r="C123" s="63"/>
      <c r="D123" s="41" t="s">
        <v>112</v>
      </c>
      <c r="E123" s="42">
        <v>26540</v>
      </c>
      <c r="F123" s="42">
        <v>26540</v>
      </c>
      <c r="G123" s="72">
        <f t="shared" si="1"/>
        <v>100</v>
      </c>
    </row>
    <row r="124" spans="1:7" ht="38.25">
      <c r="A124" s="39"/>
      <c r="B124" s="56"/>
      <c r="C124" s="58" t="s">
        <v>89</v>
      </c>
      <c r="D124" s="37" t="s">
        <v>60</v>
      </c>
      <c r="E124" s="59">
        <v>26540</v>
      </c>
      <c r="F124" s="59">
        <v>26540</v>
      </c>
      <c r="G124" s="72">
        <f t="shared" si="1"/>
        <v>100</v>
      </c>
    </row>
    <row r="125" spans="1:7" ht="31.5">
      <c r="A125" s="51">
        <v>900</v>
      </c>
      <c r="B125" s="52"/>
      <c r="C125" s="47"/>
      <c r="D125" s="48" t="s">
        <v>49</v>
      </c>
      <c r="E125" s="49">
        <f>SUM(E128,E126)</f>
        <v>72300</v>
      </c>
      <c r="F125" s="49">
        <f>SUM(F128,F126)</f>
        <v>70608</v>
      </c>
      <c r="G125" s="72">
        <f t="shared" si="1"/>
        <v>97.6597510373444</v>
      </c>
    </row>
    <row r="126" spans="1:7" ht="12.75">
      <c r="A126" s="39"/>
      <c r="B126" s="57">
        <v>90001</v>
      </c>
      <c r="C126" s="63"/>
      <c r="D126" s="41" t="s">
        <v>50</v>
      </c>
      <c r="E126" s="42">
        <f>SUM(E127)</f>
        <v>4000</v>
      </c>
      <c r="F126" s="42">
        <f>SUM(F127:F127)</f>
        <v>4220</v>
      </c>
      <c r="G126" s="72">
        <f t="shared" si="1"/>
        <v>105.5</v>
      </c>
    </row>
    <row r="127" spans="1:7" ht="12.75">
      <c r="A127" s="39"/>
      <c r="B127" s="56"/>
      <c r="C127" s="58" t="s">
        <v>67</v>
      </c>
      <c r="D127" s="39" t="s">
        <v>9</v>
      </c>
      <c r="E127" s="59">
        <v>4000</v>
      </c>
      <c r="F127" s="59">
        <v>4220</v>
      </c>
      <c r="G127" s="72">
        <f t="shared" si="1"/>
        <v>105.5</v>
      </c>
    </row>
    <row r="128" spans="1:7" ht="15">
      <c r="A128" s="30"/>
      <c r="B128" s="31">
        <v>90003</v>
      </c>
      <c r="C128" s="32"/>
      <c r="D128" s="33" t="s">
        <v>64</v>
      </c>
      <c r="E128" s="34">
        <f>SUM(E129:E131)</f>
        <v>68300</v>
      </c>
      <c r="F128" s="34">
        <f>SUM(F129:F131)</f>
        <v>66388</v>
      </c>
      <c r="G128" s="72">
        <f t="shared" si="1"/>
        <v>97.20058565153732</v>
      </c>
    </row>
    <row r="129" spans="1:7" ht="15">
      <c r="A129" s="30"/>
      <c r="B129" s="35"/>
      <c r="C129" s="36" t="s">
        <v>72</v>
      </c>
      <c r="D129" s="37" t="s">
        <v>22</v>
      </c>
      <c r="E129" s="38">
        <v>67000</v>
      </c>
      <c r="F129" s="38">
        <v>65238</v>
      </c>
      <c r="G129" s="72">
        <f t="shared" si="1"/>
        <v>97.37014925373134</v>
      </c>
    </row>
    <row r="130" spans="1:7" ht="12.75">
      <c r="A130" s="39"/>
      <c r="B130" s="56"/>
      <c r="C130" s="36" t="s">
        <v>69</v>
      </c>
      <c r="D130" s="37" t="s">
        <v>19</v>
      </c>
      <c r="E130" s="38">
        <v>600</v>
      </c>
      <c r="F130" s="38">
        <v>599</v>
      </c>
      <c r="G130" s="72">
        <f t="shared" si="1"/>
        <v>99.83333333333333</v>
      </c>
    </row>
    <row r="131" spans="1:7" ht="12.75">
      <c r="A131" s="39"/>
      <c r="B131" s="56"/>
      <c r="C131" s="36" t="s">
        <v>67</v>
      </c>
      <c r="D131" s="37" t="s">
        <v>9</v>
      </c>
      <c r="E131" s="38">
        <v>700</v>
      </c>
      <c r="F131" s="38">
        <v>551</v>
      </c>
      <c r="G131" s="72">
        <f t="shared" si="1"/>
        <v>78.71428571428571</v>
      </c>
    </row>
    <row r="132" spans="1:7" ht="31.5">
      <c r="A132" s="51">
        <v>921</v>
      </c>
      <c r="B132" s="52"/>
      <c r="C132" s="47"/>
      <c r="D132" s="48" t="s">
        <v>66</v>
      </c>
      <c r="E132" s="49">
        <v>6000</v>
      </c>
      <c r="F132" s="49">
        <v>6000</v>
      </c>
      <c r="G132" s="72">
        <f t="shared" si="1"/>
        <v>100</v>
      </c>
    </row>
    <row r="133" spans="1:7" ht="15">
      <c r="A133" s="30"/>
      <c r="B133" s="31">
        <v>92109</v>
      </c>
      <c r="C133" s="32"/>
      <c r="D133" s="33" t="s">
        <v>65</v>
      </c>
      <c r="E133" s="34">
        <v>6000</v>
      </c>
      <c r="F133" s="34">
        <v>6000</v>
      </c>
      <c r="G133" s="72">
        <f t="shared" si="1"/>
        <v>100</v>
      </c>
    </row>
    <row r="134" spans="1:7" ht="51.75" thickBot="1">
      <c r="A134" s="66"/>
      <c r="B134" s="67"/>
      <c r="C134" s="68" t="s">
        <v>92</v>
      </c>
      <c r="D134" s="69" t="s">
        <v>120</v>
      </c>
      <c r="E134" s="70">
        <v>6000</v>
      </c>
      <c r="F134" s="70">
        <v>6000</v>
      </c>
      <c r="G134" s="72">
        <f t="shared" si="1"/>
        <v>100</v>
      </c>
    </row>
    <row r="135" spans="1:7" ht="16.5" thickBot="1">
      <c r="A135" s="10"/>
      <c r="B135" s="11"/>
      <c r="C135" s="21"/>
      <c r="D135" s="22" t="s">
        <v>51</v>
      </c>
      <c r="E135" s="23">
        <f>SUM(E132,E125,E103,E83,E54,E49,E40,E29,E23,E17,E9,E120,E100,E88)</f>
        <v>7932659</v>
      </c>
      <c r="F135" s="23">
        <f>SUM(F132,F125,F103,F83,F54,F49,F40,F29,F23,F17,F9,F120,F100,F88)</f>
        <v>7841578</v>
      </c>
      <c r="G135" s="24">
        <f>SUM(F135/E135*100)</f>
        <v>98.85182257298592</v>
      </c>
    </row>
    <row r="138" ht="12.75">
      <c r="F138" s="5"/>
    </row>
    <row r="139" ht="12.75">
      <c r="F139" s="5" t="s">
        <v>94</v>
      </c>
    </row>
    <row r="140" ht="12.75">
      <c r="F140" s="5"/>
    </row>
    <row r="141" ht="12.75">
      <c r="F141" s="5"/>
    </row>
    <row r="142" ht="12.75">
      <c r="F142" s="9"/>
    </row>
    <row r="143" ht="12.75">
      <c r="F143" s="5" t="s">
        <v>126</v>
      </c>
    </row>
  </sheetData>
  <printOptions/>
  <pageMargins left="0.984251968503937" right="0" top="0.7874015748031497" bottom="0.8267716535433072" header="0.5118110236220472" footer="0.5118110236220472"/>
  <pageSetup firstPageNumber="22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Sterdyń</cp:lastModifiedBy>
  <cp:lastPrinted>2006-04-19T10:42:55Z</cp:lastPrinted>
  <dcterms:created xsi:type="dcterms:W3CDTF">2003-02-20T14:53:16Z</dcterms:created>
  <dcterms:modified xsi:type="dcterms:W3CDTF">2006-04-19T10:45:10Z</dcterms:modified>
  <cp:category/>
  <cp:version/>
  <cp:contentType/>
  <cp:contentStatus/>
</cp:coreProperties>
</file>